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dionas\Construction$\5. Facilities Maintenance\16. Capital Plans\"/>
    </mc:Choice>
  </mc:AlternateContent>
  <xr:revisionPtr revIDLastSave="0" documentId="8_{8BADF4EC-08EF-4710-9DD3-37C778CEF132}" xr6:coauthVersionLast="47" xr6:coauthVersionMax="47" xr10:uidLastSave="{00000000-0000-0000-0000-000000000000}"/>
  <bookViews>
    <workbookView xWindow="28680" yWindow="-120" windowWidth="29040" windowHeight="15840" xr2:uid="{00000000-000D-0000-FFFF-FFFF00000000}"/>
  </bookViews>
  <sheets>
    <sheet name="Summary" sheetId="1" r:id="rId1"/>
    <sheet name="Roofs" sheetId="2" r:id="rId2"/>
    <sheet name="Building Envelope" sheetId="3" r:id="rId3"/>
    <sheet name="HVAC" sheetId="4" r:id="rId4"/>
    <sheet name="Parking Lot" sheetId="5" r:id="rId5"/>
    <sheet name="Security" sheetId="6" r:id="rId6"/>
    <sheet name="Loss Control" sheetId="11" r:id="rId7"/>
    <sheet name="Other" sheetId="13" r:id="rId8"/>
    <sheet name="Sheet1" sheetId="8" state="hidden" r:id="rId9"/>
  </sheets>
  <definedNames>
    <definedName name="Name">Summary!$A$2</definedName>
    <definedName name="_xlnm.Print_Titles" localSheetId="3">HVAC!$1:$10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3" l="1"/>
  <c r="A4" i="11"/>
  <c r="A4" i="6"/>
  <c r="A4" i="5"/>
  <c r="A4" i="4"/>
  <c r="A4" i="3"/>
  <c r="A4" i="2"/>
  <c r="A3" i="3"/>
  <c r="A2" i="4"/>
  <c r="A2" i="2"/>
  <c r="A2" i="3"/>
  <c r="A2" i="5"/>
  <c r="A2" i="6"/>
  <c r="A2" i="11"/>
  <c r="A2" i="13"/>
  <c r="J12" i="4"/>
  <c r="K12" i="4"/>
  <c r="L12" i="4"/>
  <c r="M12" i="4"/>
  <c r="N12" i="4"/>
  <c r="J13" i="4"/>
  <c r="K13" i="4"/>
  <c r="L13" i="4"/>
  <c r="M13" i="4"/>
  <c r="N13" i="4"/>
  <c r="J14" i="4"/>
  <c r="K14" i="4"/>
  <c r="L14" i="4"/>
  <c r="M14" i="4"/>
  <c r="N14" i="4"/>
  <c r="J15" i="4"/>
  <c r="K15" i="4"/>
  <c r="L15" i="4"/>
  <c r="M15" i="4"/>
  <c r="N15" i="4"/>
  <c r="J16" i="4"/>
  <c r="K16" i="4"/>
  <c r="L16" i="4"/>
  <c r="M16" i="4"/>
  <c r="N16" i="4"/>
  <c r="J17" i="4"/>
  <c r="K17" i="4"/>
  <c r="L17" i="4"/>
  <c r="M17" i="4"/>
  <c r="N17" i="4"/>
  <c r="J18" i="4"/>
  <c r="K18" i="4"/>
  <c r="L18" i="4"/>
  <c r="M18" i="4"/>
  <c r="N18" i="4"/>
  <c r="J19" i="4"/>
  <c r="K19" i="4"/>
  <c r="L19" i="4"/>
  <c r="M19" i="4"/>
  <c r="N19" i="4"/>
  <c r="J20" i="4"/>
  <c r="K20" i="4"/>
  <c r="L20" i="4"/>
  <c r="M20" i="4"/>
  <c r="N20" i="4"/>
  <c r="J21" i="4"/>
  <c r="K21" i="4"/>
  <c r="L21" i="4"/>
  <c r="M21" i="4"/>
  <c r="N21" i="4"/>
  <c r="J22" i="4"/>
  <c r="K22" i="4"/>
  <c r="L22" i="4"/>
  <c r="M22" i="4"/>
  <c r="N22" i="4"/>
  <c r="J23" i="4"/>
  <c r="K23" i="4"/>
  <c r="L23" i="4"/>
  <c r="M23" i="4"/>
  <c r="N23" i="4"/>
  <c r="J24" i="4"/>
  <c r="K24" i="4"/>
  <c r="L24" i="4"/>
  <c r="M24" i="4"/>
  <c r="N24" i="4"/>
  <c r="J25" i="4"/>
  <c r="K25" i="4"/>
  <c r="L25" i="4"/>
  <c r="M25" i="4"/>
  <c r="N25" i="4"/>
  <c r="J26" i="4"/>
  <c r="K26" i="4"/>
  <c r="L26" i="4"/>
  <c r="M26" i="4"/>
  <c r="N26" i="4"/>
  <c r="J27" i="4"/>
  <c r="K27" i="4"/>
  <c r="L27" i="4"/>
  <c r="M27" i="4"/>
  <c r="N27" i="4"/>
  <c r="J28" i="4"/>
  <c r="K28" i="4"/>
  <c r="L28" i="4"/>
  <c r="M28" i="4"/>
  <c r="N28" i="4"/>
  <c r="J29" i="4"/>
  <c r="K29" i="4"/>
  <c r="L29" i="4"/>
  <c r="M29" i="4"/>
  <c r="N29" i="4"/>
  <c r="J30" i="4"/>
  <c r="K30" i="4"/>
  <c r="L30" i="4"/>
  <c r="M30" i="4"/>
  <c r="N30" i="4"/>
  <c r="J31" i="4"/>
  <c r="K31" i="4"/>
  <c r="L31" i="4"/>
  <c r="M31" i="4"/>
  <c r="N31" i="4"/>
  <c r="J32" i="4"/>
  <c r="K32" i="4"/>
  <c r="L32" i="4"/>
  <c r="M32" i="4"/>
  <c r="N32" i="4"/>
  <c r="J33" i="4"/>
  <c r="K33" i="4"/>
  <c r="L33" i="4"/>
  <c r="M33" i="4"/>
  <c r="N33" i="4"/>
  <c r="J34" i="4"/>
  <c r="K34" i="4"/>
  <c r="L34" i="4"/>
  <c r="M34" i="4"/>
  <c r="N34" i="4"/>
  <c r="N11" i="4"/>
  <c r="M11" i="4"/>
  <c r="K11" i="4"/>
  <c r="L11" i="4"/>
  <c r="J11" i="4"/>
  <c r="O11" i="4" s="1"/>
  <c r="F12" i="3"/>
  <c r="G12" i="3"/>
  <c r="H12" i="3"/>
  <c r="I12" i="3"/>
  <c r="J12" i="3"/>
  <c r="F13" i="3"/>
  <c r="G13" i="3"/>
  <c r="H13" i="3"/>
  <c r="I13" i="3"/>
  <c r="J13" i="3"/>
  <c r="F14" i="3"/>
  <c r="G14" i="3"/>
  <c r="H14" i="3"/>
  <c r="I14" i="3"/>
  <c r="J14" i="3"/>
  <c r="F15" i="3"/>
  <c r="G15" i="3"/>
  <c r="H15" i="3"/>
  <c r="I15" i="3"/>
  <c r="J15" i="3"/>
  <c r="F16" i="3"/>
  <c r="G16" i="3"/>
  <c r="H16" i="3"/>
  <c r="I16" i="3"/>
  <c r="J16" i="3"/>
  <c r="F17" i="3"/>
  <c r="G17" i="3"/>
  <c r="H17" i="3"/>
  <c r="I17" i="3"/>
  <c r="J17" i="3"/>
  <c r="F18" i="3"/>
  <c r="G18" i="3"/>
  <c r="H18" i="3"/>
  <c r="I18" i="3"/>
  <c r="J18" i="3"/>
  <c r="F19" i="3"/>
  <c r="G19" i="3"/>
  <c r="H19" i="3"/>
  <c r="I19" i="3"/>
  <c r="J19" i="3"/>
  <c r="F20" i="3"/>
  <c r="G20" i="3"/>
  <c r="H20" i="3"/>
  <c r="I20" i="3"/>
  <c r="J20" i="3"/>
  <c r="F21" i="3"/>
  <c r="G21" i="3"/>
  <c r="H21" i="3"/>
  <c r="I21" i="3"/>
  <c r="J21" i="3"/>
  <c r="F22" i="3"/>
  <c r="G22" i="3"/>
  <c r="H22" i="3"/>
  <c r="I22" i="3"/>
  <c r="J22" i="3"/>
  <c r="F23" i="3"/>
  <c r="G23" i="3"/>
  <c r="H23" i="3"/>
  <c r="I23" i="3"/>
  <c r="J23" i="3"/>
  <c r="F24" i="3"/>
  <c r="G24" i="3"/>
  <c r="H24" i="3"/>
  <c r="I24" i="3"/>
  <c r="J24" i="3"/>
  <c r="F25" i="3"/>
  <c r="G25" i="3"/>
  <c r="H25" i="3"/>
  <c r="I25" i="3"/>
  <c r="J25" i="3"/>
  <c r="J11" i="3"/>
  <c r="J26" i="3" s="1"/>
  <c r="F14" i="1" s="1"/>
  <c r="I11" i="3"/>
  <c r="I26" i="3" s="1"/>
  <c r="E14" i="1" s="1"/>
  <c r="H11" i="3"/>
  <c r="H26" i="3" s="1"/>
  <c r="D14" i="1" s="1"/>
  <c r="G11" i="3"/>
  <c r="G26" i="3" s="1"/>
  <c r="C14" i="1" s="1"/>
  <c r="F11" i="3"/>
  <c r="F26" i="3" s="1"/>
  <c r="B14" i="1" s="1"/>
  <c r="G11" i="2"/>
  <c r="G12" i="2"/>
  <c r="H12" i="2"/>
  <c r="I12" i="2"/>
  <c r="J12" i="2"/>
  <c r="K12" i="2"/>
  <c r="G13" i="2"/>
  <c r="H13" i="2"/>
  <c r="I13" i="2"/>
  <c r="J13" i="2"/>
  <c r="K13" i="2"/>
  <c r="G14" i="2"/>
  <c r="H14" i="2"/>
  <c r="I14" i="2"/>
  <c r="J14" i="2"/>
  <c r="K14" i="2"/>
  <c r="G15" i="2"/>
  <c r="H15" i="2"/>
  <c r="I15" i="2"/>
  <c r="J15" i="2"/>
  <c r="K15" i="2"/>
  <c r="G16" i="2"/>
  <c r="H16" i="2"/>
  <c r="I16" i="2"/>
  <c r="J16" i="2"/>
  <c r="K16" i="2"/>
  <c r="G17" i="2"/>
  <c r="H17" i="2"/>
  <c r="I17" i="2"/>
  <c r="J17" i="2"/>
  <c r="K17" i="2"/>
  <c r="G18" i="2"/>
  <c r="H18" i="2"/>
  <c r="I18" i="2"/>
  <c r="J18" i="2"/>
  <c r="K18" i="2"/>
  <c r="G19" i="2"/>
  <c r="H19" i="2"/>
  <c r="I19" i="2"/>
  <c r="J19" i="2"/>
  <c r="K19" i="2"/>
  <c r="G20" i="2"/>
  <c r="H20" i="2"/>
  <c r="I20" i="2"/>
  <c r="J20" i="2"/>
  <c r="K20" i="2"/>
  <c r="G21" i="2"/>
  <c r="H21" i="2"/>
  <c r="I21" i="2"/>
  <c r="J21" i="2"/>
  <c r="K21" i="2"/>
  <c r="G22" i="2"/>
  <c r="H22" i="2"/>
  <c r="I22" i="2"/>
  <c r="J22" i="2"/>
  <c r="K22" i="2"/>
  <c r="G23" i="2"/>
  <c r="H23" i="2"/>
  <c r="I23" i="2"/>
  <c r="J23" i="2"/>
  <c r="K23" i="2"/>
  <c r="G24" i="2"/>
  <c r="H24" i="2"/>
  <c r="I24" i="2"/>
  <c r="J24" i="2"/>
  <c r="K24" i="2"/>
  <c r="G25" i="2"/>
  <c r="H25" i="2"/>
  <c r="I25" i="2"/>
  <c r="J25" i="2"/>
  <c r="K25" i="2"/>
  <c r="G26" i="2"/>
  <c r="H26" i="2"/>
  <c r="I26" i="2"/>
  <c r="J26" i="2"/>
  <c r="K26" i="2"/>
  <c r="K11" i="2"/>
  <c r="J11" i="2"/>
  <c r="I11" i="2"/>
  <c r="H11" i="2"/>
  <c r="O34" i="4" l="1"/>
  <c r="O33" i="4"/>
  <c r="O32" i="4"/>
  <c r="O31" i="4"/>
  <c r="O30" i="4"/>
  <c r="O29" i="4"/>
  <c r="O28" i="4"/>
  <c r="O27" i="4"/>
  <c r="O26" i="4"/>
  <c r="O25" i="4"/>
  <c r="O24" i="4"/>
  <c r="O23" i="4"/>
  <c r="O22" i="4"/>
  <c r="O21" i="4"/>
  <c r="O20" i="4"/>
  <c r="O19" i="4"/>
  <c r="O18" i="4"/>
  <c r="O17" i="4"/>
  <c r="O16" i="4"/>
  <c r="O15" i="4"/>
  <c r="O14" i="4"/>
  <c r="O13" i="4"/>
  <c r="O12" i="4"/>
  <c r="H10" i="5"/>
  <c r="I10" i="5"/>
  <c r="J10" i="5"/>
  <c r="K10" i="5"/>
  <c r="G10" i="5"/>
  <c r="K10" i="4"/>
  <c r="L10" i="4"/>
  <c r="M10" i="4"/>
  <c r="N10" i="4"/>
  <c r="J10" i="4"/>
  <c r="J10" i="3"/>
  <c r="I10" i="3"/>
  <c r="H10" i="3"/>
  <c r="G10" i="3"/>
  <c r="F10" i="3"/>
  <c r="H10" i="2"/>
  <c r="I10" i="2"/>
  <c r="J10" i="2"/>
  <c r="K10" i="2"/>
  <c r="G10" i="2"/>
  <c r="F10" i="13" l="1"/>
  <c r="F10" i="11"/>
  <c r="J10" i="13"/>
  <c r="J10" i="11"/>
  <c r="I10" i="13"/>
  <c r="I10" i="11"/>
  <c r="H10" i="13"/>
  <c r="H10" i="11"/>
  <c r="G10" i="13"/>
  <c r="G10" i="11"/>
  <c r="F10" i="6"/>
  <c r="G12" i="5"/>
  <c r="G13" i="5"/>
  <c r="G14" i="5"/>
  <c r="G15" i="5"/>
  <c r="G16" i="5"/>
  <c r="G17" i="5"/>
  <c r="G18" i="5"/>
  <c r="G19" i="5"/>
  <c r="G20" i="5"/>
  <c r="G24" i="5"/>
  <c r="G25" i="5"/>
  <c r="G11" i="5"/>
  <c r="J10" i="6"/>
  <c r="K12" i="5"/>
  <c r="K13" i="5"/>
  <c r="K14" i="5"/>
  <c r="K15" i="5"/>
  <c r="K16" i="5"/>
  <c r="K17" i="5"/>
  <c r="K18" i="5"/>
  <c r="K19" i="5"/>
  <c r="K20" i="5"/>
  <c r="K24" i="5"/>
  <c r="K25" i="5"/>
  <c r="K11" i="5"/>
  <c r="I10" i="6"/>
  <c r="J12" i="5"/>
  <c r="J13" i="5"/>
  <c r="J14" i="5"/>
  <c r="J15" i="5"/>
  <c r="J16" i="5"/>
  <c r="J17" i="5"/>
  <c r="J18" i="5"/>
  <c r="J19" i="5"/>
  <c r="J20" i="5"/>
  <c r="J24" i="5"/>
  <c r="J25" i="5"/>
  <c r="J11" i="5"/>
  <c r="H10" i="6"/>
  <c r="I12" i="5"/>
  <c r="I13" i="5"/>
  <c r="I14" i="5"/>
  <c r="I15" i="5"/>
  <c r="I16" i="5"/>
  <c r="I17" i="5"/>
  <c r="I18" i="5"/>
  <c r="I19" i="5"/>
  <c r="I20" i="5"/>
  <c r="I24" i="5"/>
  <c r="I25" i="5"/>
  <c r="I11" i="5"/>
  <c r="G10" i="6"/>
  <c r="H12" i="5"/>
  <c r="H13" i="5"/>
  <c r="H14" i="5"/>
  <c r="H15" i="5"/>
  <c r="H16" i="5"/>
  <c r="H17" i="5"/>
  <c r="H18" i="5"/>
  <c r="H19" i="5"/>
  <c r="H20" i="5"/>
  <c r="H24" i="5"/>
  <c r="H25" i="5"/>
  <c r="H11" i="5"/>
  <c r="J35" i="4"/>
  <c r="N35" i="4"/>
  <c r="M35" i="4"/>
  <c r="L35" i="4"/>
  <c r="K35" i="4"/>
  <c r="F12" i="6"/>
  <c r="F13" i="6"/>
  <c r="F14" i="6"/>
  <c r="F15" i="6"/>
  <c r="F16" i="6"/>
  <c r="F11" i="6"/>
  <c r="J12" i="6"/>
  <c r="J13" i="6"/>
  <c r="J14" i="6"/>
  <c r="J15" i="6"/>
  <c r="J16" i="6"/>
  <c r="J11" i="6"/>
  <c r="I12" i="6"/>
  <c r="I13" i="6"/>
  <c r="I14" i="6"/>
  <c r="I15" i="6"/>
  <c r="I16" i="6"/>
  <c r="I11" i="6"/>
  <c r="H12" i="6"/>
  <c r="H13" i="6"/>
  <c r="H14" i="6"/>
  <c r="H15" i="6"/>
  <c r="H16" i="6"/>
  <c r="H11" i="6"/>
  <c r="G12" i="6"/>
  <c r="G13" i="6"/>
  <c r="G14" i="6"/>
  <c r="G15" i="6"/>
  <c r="G16" i="6"/>
  <c r="G11" i="6"/>
  <c r="G17" i="6" l="1"/>
  <c r="G18" i="6"/>
  <c r="G19" i="6"/>
  <c r="G20" i="6"/>
  <c r="G21" i="6"/>
  <c r="G22" i="6"/>
  <c r="G23" i="6"/>
  <c r="G24" i="6"/>
  <c r="H17" i="6"/>
  <c r="H18" i="6"/>
  <c r="H19" i="6"/>
  <c r="H20" i="6"/>
  <c r="H21" i="6"/>
  <c r="H22" i="6"/>
  <c r="H23" i="6"/>
  <c r="H24" i="6"/>
  <c r="I17" i="6"/>
  <c r="I18" i="6"/>
  <c r="I19" i="6"/>
  <c r="I20" i="6"/>
  <c r="I21" i="6"/>
  <c r="I22" i="6"/>
  <c r="I23" i="6"/>
  <c r="I24" i="6"/>
  <c r="J17" i="6"/>
  <c r="J18" i="6"/>
  <c r="J19" i="6"/>
  <c r="J20" i="6"/>
  <c r="J21" i="6"/>
  <c r="J22" i="6"/>
  <c r="J23" i="6"/>
  <c r="J24" i="6"/>
  <c r="F17" i="6"/>
  <c r="F18" i="6"/>
  <c r="K18" i="6" s="1"/>
  <c r="F19" i="6"/>
  <c r="K19" i="6" s="1"/>
  <c r="F20" i="6"/>
  <c r="K20" i="6" s="1"/>
  <c r="F21" i="6"/>
  <c r="K21" i="6" s="1"/>
  <c r="F22" i="6"/>
  <c r="K22" i="6" s="1"/>
  <c r="F23" i="6"/>
  <c r="K23" i="6" s="1"/>
  <c r="F24" i="6"/>
  <c r="K24" i="6" s="1"/>
  <c r="G15" i="11"/>
  <c r="G16" i="11"/>
  <c r="G17" i="11"/>
  <c r="G18" i="11"/>
  <c r="G19" i="11"/>
  <c r="G20" i="11"/>
  <c r="G21" i="11"/>
  <c r="G22" i="11"/>
  <c r="G23" i="11"/>
  <c r="G24" i="11"/>
  <c r="G16" i="13"/>
  <c r="G17" i="13"/>
  <c r="G18" i="13"/>
  <c r="G19" i="13"/>
  <c r="G20" i="13"/>
  <c r="G21" i="13"/>
  <c r="H15" i="11"/>
  <c r="H16" i="11"/>
  <c r="H17" i="11"/>
  <c r="H18" i="11"/>
  <c r="H19" i="11"/>
  <c r="H20" i="11"/>
  <c r="H21" i="11"/>
  <c r="H22" i="11"/>
  <c r="H23" i="11"/>
  <c r="H24" i="11"/>
  <c r="H16" i="13"/>
  <c r="H17" i="13"/>
  <c r="H18" i="13"/>
  <c r="H19" i="13"/>
  <c r="H20" i="13"/>
  <c r="H21" i="13"/>
  <c r="I15" i="11"/>
  <c r="I16" i="11"/>
  <c r="I17" i="11"/>
  <c r="I18" i="11"/>
  <c r="I19" i="11"/>
  <c r="I20" i="11"/>
  <c r="I21" i="11"/>
  <c r="I22" i="11"/>
  <c r="I23" i="11"/>
  <c r="I24" i="11"/>
  <c r="I16" i="13"/>
  <c r="I17" i="13"/>
  <c r="I18" i="13"/>
  <c r="I19" i="13"/>
  <c r="I20" i="13"/>
  <c r="I21" i="13"/>
  <c r="J15" i="11"/>
  <c r="J16" i="11"/>
  <c r="J17" i="11"/>
  <c r="J18" i="11"/>
  <c r="J19" i="11"/>
  <c r="J20" i="11"/>
  <c r="J21" i="11"/>
  <c r="J22" i="11"/>
  <c r="J23" i="11"/>
  <c r="J24" i="11"/>
  <c r="J16" i="13"/>
  <c r="J17" i="13"/>
  <c r="J18" i="13"/>
  <c r="J19" i="13"/>
  <c r="J20" i="13"/>
  <c r="J21" i="13"/>
  <c r="F15" i="11"/>
  <c r="K15" i="11" s="1"/>
  <c r="F16" i="11"/>
  <c r="K16" i="11" s="1"/>
  <c r="F17" i="11"/>
  <c r="K17" i="11" s="1"/>
  <c r="F18" i="11"/>
  <c r="K18" i="11" s="1"/>
  <c r="F19" i="11"/>
  <c r="K19" i="11" s="1"/>
  <c r="F20" i="11"/>
  <c r="K20" i="11" s="1"/>
  <c r="F21" i="11"/>
  <c r="K21" i="11" s="1"/>
  <c r="F22" i="11"/>
  <c r="K22" i="11" s="1"/>
  <c r="F23" i="11"/>
  <c r="K23" i="11" s="1"/>
  <c r="F24" i="11"/>
  <c r="K24" i="11" s="1"/>
  <c r="F16" i="13"/>
  <c r="K16" i="13" s="1"/>
  <c r="F17" i="13"/>
  <c r="K17" i="13" s="1"/>
  <c r="F18" i="13"/>
  <c r="K18" i="13" s="1"/>
  <c r="F19" i="13"/>
  <c r="K19" i="13" s="1"/>
  <c r="F20" i="13"/>
  <c r="K20" i="13" s="1"/>
  <c r="F21" i="13"/>
  <c r="K21" i="13" s="1"/>
  <c r="K16" i="6"/>
  <c r="K15" i="6"/>
  <c r="K14" i="6"/>
  <c r="K13" i="6"/>
  <c r="K12" i="6"/>
  <c r="G14" i="11"/>
  <c r="G13" i="11"/>
  <c r="G12" i="11"/>
  <c r="G11" i="11"/>
  <c r="G25" i="11" s="1"/>
  <c r="C18" i="1" s="1"/>
  <c r="G24" i="13"/>
  <c r="G23" i="13"/>
  <c r="G22" i="13"/>
  <c r="G15" i="13"/>
  <c r="G14" i="13"/>
  <c r="G13" i="13"/>
  <c r="G12" i="13"/>
  <c r="G11" i="13"/>
  <c r="G25" i="13" s="1"/>
  <c r="C19" i="1" s="1"/>
  <c r="H14" i="11"/>
  <c r="H13" i="11"/>
  <c r="H12" i="11"/>
  <c r="H11" i="11"/>
  <c r="H25" i="11" s="1"/>
  <c r="D18" i="1" s="1"/>
  <c r="H24" i="13"/>
  <c r="H23" i="13"/>
  <c r="H22" i="13"/>
  <c r="H15" i="13"/>
  <c r="H14" i="13"/>
  <c r="H13" i="13"/>
  <c r="H12" i="13"/>
  <c r="H11" i="13"/>
  <c r="H25" i="13" s="1"/>
  <c r="D19" i="1" s="1"/>
  <c r="I14" i="11"/>
  <c r="I13" i="11"/>
  <c r="I12" i="11"/>
  <c r="I11" i="11"/>
  <c r="I25" i="11" s="1"/>
  <c r="E18" i="1" s="1"/>
  <c r="I24" i="13"/>
  <c r="I23" i="13"/>
  <c r="I22" i="13"/>
  <c r="I15" i="13"/>
  <c r="I14" i="13"/>
  <c r="I13" i="13"/>
  <c r="I12" i="13"/>
  <c r="I11" i="13"/>
  <c r="I25" i="13" s="1"/>
  <c r="E19" i="1" s="1"/>
  <c r="J14" i="11"/>
  <c r="J13" i="11"/>
  <c r="J12" i="11"/>
  <c r="J11" i="11"/>
  <c r="J25" i="11" s="1"/>
  <c r="F18" i="1" s="1"/>
  <c r="J24" i="13"/>
  <c r="J23" i="13"/>
  <c r="J22" i="13"/>
  <c r="J15" i="13"/>
  <c r="J14" i="13"/>
  <c r="J13" i="13"/>
  <c r="J12" i="13"/>
  <c r="J11" i="13"/>
  <c r="J25" i="13" s="1"/>
  <c r="F19" i="1" s="1"/>
  <c r="F14" i="11"/>
  <c r="K14" i="11" s="1"/>
  <c r="F13" i="11"/>
  <c r="K13" i="11" s="1"/>
  <c r="F12" i="11"/>
  <c r="K12" i="11" s="1"/>
  <c r="F11" i="11"/>
  <c r="F24" i="13"/>
  <c r="K24" i="13" s="1"/>
  <c r="F23" i="13"/>
  <c r="K23" i="13" s="1"/>
  <c r="F22" i="13"/>
  <c r="K22" i="13" s="1"/>
  <c r="F15" i="13"/>
  <c r="K15" i="13" s="1"/>
  <c r="F14" i="13"/>
  <c r="K14" i="13" s="1"/>
  <c r="F13" i="13"/>
  <c r="K13" i="13" s="1"/>
  <c r="F12" i="13"/>
  <c r="K12" i="13" s="1"/>
  <c r="F11" i="13"/>
  <c r="H27" i="2"/>
  <c r="I27" i="2"/>
  <c r="J27" i="2"/>
  <c r="K27" i="2"/>
  <c r="L11" i="2"/>
  <c r="L26" i="2"/>
  <c r="L25" i="2"/>
  <c r="L24" i="2"/>
  <c r="L23" i="2"/>
  <c r="L22" i="2"/>
  <c r="L21" i="2"/>
  <c r="L20" i="2"/>
  <c r="L19" i="2"/>
  <c r="L18" i="2"/>
  <c r="L17" i="2"/>
  <c r="L16" i="2"/>
  <c r="L15" i="2"/>
  <c r="L14" i="2"/>
  <c r="L13" i="2"/>
  <c r="G27" i="2"/>
  <c r="L12" i="2"/>
  <c r="K11" i="3"/>
  <c r="K17" i="6" l="1"/>
  <c r="F25" i="6"/>
  <c r="B17" i="1" s="1"/>
  <c r="J25" i="6"/>
  <c r="F17" i="1" s="1"/>
  <c r="I25" i="6"/>
  <c r="E17" i="1" s="1"/>
  <c r="H25" i="6"/>
  <c r="D17" i="1" s="1"/>
  <c r="G25" i="6"/>
  <c r="C17" i="1" s="1"/>
  <c r="F25" i="13"/>
  <c r="B19" i="1" s="1"/>
  <c r="K11" i="13"/>
  <c r="K25" i="13" s="1"/>
  <c r="F25" i="11"/>
  <c r="B18" i="1" s="1"/>
  <c r="K11" i="11"/>
  <c r="K25" i="11" s="1"/>
  <c r="B8" i="8" l="1"/>
  <c r="H3" i="8"/>
  <c r="H5" i="8"/>
  <c r="H6" i="8"/>
  <c r="H7" i="8"/>
  <c r="G19" i="1" l="1"/>
  <c r="H4" i="8"/>
  <c r="H2" i="8"/>
  <c r="H8" i="8" l="1"/>
  <c r="G3" i="8"/>
  <c r="G5" i="8"/>
  <c r="G6" i="8"/>
  <c r="G7" i="8"/>
  <c r="F4" i="8"/>
  <c r="F5" i="8"/>
  <c r="E3" i="8"/>
  <c r="E4" i="8"/>
  <c r="E7" i="8"/>
  <c r="E2" i="8"/>
  <c r="C3" i="8"/>
  <c r="C5" i="8"/>
  <c r="D5" i="8"/>
  <c r="C6" i="8"/>
  <c r="D7" i="8"/>
  <c r="D2" i="8"/>
  <c r="G18" i="1" l="1"/>
  <c r="E6" i="8"/>
  <c r="G4" i="8"/>
  <c r="G2" i="8"/>
  <c r="F7" i="8"/>
  <c r="F3" i="8"/>
  <c r="D4" i="8"/>
  <c r="C2" i="8"/>
  <c r="D3" i="8" l="1"/>
  <c r="I3" i="8" s="1"/>
  <c r="D6" i="8"/>
  <c r="G8" i="8"/>
  <c r="C7" i="8"/>
  <c r="I7" i="8" s="1"/>
  <c r="C4" i="8"/>
  <c r="F6" i="8"/>
  <c r="F2" i="8"/>
  <c r="E5" i="8"/>
  <c r="F8" i="8" l="1"/>
  <c r="D8" i="8"/>
  <c r="I2" i="8"/>
  <c r="I6" i="8"/>
  <c r="E8" i="8"/>
  <c r="I5" i="8"/>
  <c r="I4" i="8"/>
  <c r="C8" i="8"/>
  <c r="B13" i="1"/>
  <c r="E13" i="1"/>
  <c r="F13" i="1"/>
  <c r="H26" i="5"/>
  <c r="I26" i="5"/>
  <c r="K26" i="5"/>
  <c r="G26" i="5"/>
  <c r="I8" i="8" l="1"/>
  <c r="F16" i="1" l="1"/>
  <c r="B15" i="1"/>
  <c r="C13" i="1"/>
  <c r="D16" i="1"/>
  <c r="B16" i="1"/>
  <c r="E15" i="1"/>
  <c r="F15" i="1"/>
  <c r="C16" i="1"/>
  <c r="L25" i="5"/>
  <c r="L24" i="5"/>
  <c r="L20" i="5"/>
  <c r="L19" i="5"/>
  <c r="L18" i="5"/>
  <c r="L17" i="5"/>
  <c r="L16" i="5"/>
  <c r="L15" i="5"/>
  <c r="L14" i="5"/>
  <c r="L13" i="5"/>
  <c r="L12" i="5"/>
  <c r="L11" i="5" l="1"/>
  <c r="L26" i="5" s="1"/>
  <c r="J26" i="5"/>
  <c r="E16" i="1" s="1"/>
  <c r="K11" i="6"/>
  <c r="K25" i="6" s="1"/>
  <c r="D15" i="1"/>
  <c r="C15" i="1"/>
  <c r="K25" i="3"/>
  <c r="K24" i="3"/>
  <c r="K23" i="3"/>
  <c r="K22" i="3"/>
  <c r="K21" i="3"/>
  <c r="K20" i="3"/>
  <c r="K19" i="3"/>
  <c r="K18" i="3"/>
  <c r="K17" i="3"/>
  <c r="K16" i="3"/>
  <c r="K15" i="3"/>
  <c r="K14" i="3"/>
  <c r="K13" i="3"/>
  <c r="K12" i="3"/>
  <c r="K26" i="3" s="1"/>
  <c r="O35" i="4" l="1"/>
  <c r="G17" i="1"/>
  <c r="G14" i="1"/>
  <c r="G15" i="1"/>
  <c r="G16" i="1"/>
  <c r="D13" i="1"/>
  <c r="L27" i="2" l="1"/>
  <c r="C20" i="1"/>
  <c r="C23" i="1" s="1"/>
  <c r="D20" i="1"/>
  <c r="D23" i="1" s="1"/>
  <c r="E20" i="1"/>
  <c r="E23" i="1" s="1"/>
  <c r="F20" i="1"/>
  <c r="F23" i="1" s="1"/>
  <c r="B20" i="1"/>
  <c r="B23" i="1" s="1"/>
  <c r="B24" i="1" s="1"/>
  <c r="C21" i="1" s="1"/>
  <c r="C24" i="1" s="1"/>
  <c r="D21" i="1" s="1"/>
  <c r="D24" i="1" s="1"/>
  <c r="E21" i="1" s="1"/>
  <c r="E24" i="1" s="1"/>
  <c r="F21" i="1" s="1"/>
  <c r="F24" i="1" s="1"/>
  <c r="G13" i="1"/>
  <c r="G20" i="1" l="1"/>
</calcChain>
</file>

<file path=xl/sharedStrings.xml><?xml version="1.0" encoding="utf-8"?>
<sst xmlns="http://schemas.openxmlformats.org/spreadsheetml/2006/main" count="249" uniqueCount="100">
  <si>
    <t>Roof</t>
  </si>
  <si>
    <t>Building Envelope</t>
  </si>
  <si>
    <t>Total</t>
  </si>
  <si>
    <t>Parking Lot</t>
  </si>
  <si>
    <t>Total Per Year</t>
  </si>
  <si>
    <t xml:space="preserve">Building  </t>
  </si>
  <si>
    <t>Condition</t>
  </si>
  <si>
    <t>Security</t>
  </si>
  <si>
    <t>Unit Serial #</t>
  </si>
  <si>
    <t>Location</t>
  </si>
  <si>
    <t>Est. Replace Date</t>
  </si>
  <si>
    <t>Roof Type</t>
  </si>
  <si>
    <t>HVAC</t>
  </si>
  <si>
    <t>Est. Cost</t>
  </si>
  <si>
    <t>Est. Year</t>
  </si>
  <si>
    <t>Item</t>
  </si>
  <si>
    <t>581 - Church Furn. &amp; Fixtures</t>
  </si>
  <si>
    <t>680 - Rectory Building</t>
  </si>
  <si>
    <t>681 - Rectory Furn. &amp; Fixtures</t>
  </si>
  <si>
    <t>580 - Church Building</t>
  </si>
  <si>
    <t>780 - Parish Building</t>
  </si>
  <si>
    <t>781 - Parish Furn. &amp; Fixtures</t>
  </si>
  <si>
    <t>FY 23-24</t>
  </si>
  <si>
    <t>FY 24-25</t>
  </si>
  <si>
    <t xml:space="preserve"> </t>
  </si>
  <si>
    <t>Notes</t>
  </si>
  <si>
    <t>Roofs</t>
  </si>
  <si>
    <t>Building</t>
  </si>
  <si>
    <t>Parking</t>
  </si>
  <si>
    <t>Loss Control</t>
  </si>
  <si>
    <t>Model #</t>
  </si>
  <si>
    <t>Brand/Size/Type</t>
  </si>
  <si>
    <t>Other</t>
  </si>
  <si>
    <t>FY 25-26</t>
  </si>
  <si>
    <t>FY 26-27</t>
  </si>
  <si>
    <t>Beginning Funded Depreciation Balance</t>
  </si>
  <si>
    <t>Projected Additions/Deposits</t>
  </si>
  <si>
    <t>Less: Projected Total Capital Replacements</t>
  </si>
  <si>
    <t>Remaining Balance/(Shortfall)</t>
  </si>
  <si>
    <t>*The estimates shown are PRELIMINARY, and are based only upon historical data from previous projects, consultation with contractors, and research of similar project cost statewide.  These estimates are to be used for the purpose of BUDGET FORCASTING ONLY.  Actual pricing from approved vendors may vary from these BUDGET FORCASTING ESTIMATES, depending upon several factors including unknown conditions, code requirements, contractor availability, timing of bid, and inflation.</t>
  </si>
  <si>
    <t>Remaining Life (Years)</t>
  </si>
  <si>
    <t>Shingle</t>
  </si>
  <si>
    <t>Tile (Clay)</t>
  </si>
  <si>
    <t>Tile (Metal)</t>
  </si>
  <si>
    <t>Flat / TPO</t>
  </si>
  <si>
    <t>Metal</t>
  </si>
  <si>
    <t>FY 27-28</t>
  </si>
  <si>
    <t>Total Capital Expense Per Year</t>
  </si>
  <si>
    <t>Church</t>
  </si>
  <si>
    <t>Parish Hall</t>
  </si>
  <si>
    <t>Thrift Shop</t>
  </si>
  <si>
    <t>Rectory</t>
  </si>
  <si>
    <t>School - Building 1</t>
  </si>
  <si>
    <t>School - Building 2</t>
  </si>
  <si>
    <t>Shed</t>
  </si>
  <si>
    <t>Poor</t>
  </si>
  <si>
    <t>Average</t>
  </si>
  <si>
    <t>Good</t>
  </si>
  <si>
    <t>Window</t>
  </si>
  <si>
    <t>Chiller</t>
  </si>
  <si>
    <t>Split System</t>
  </si>
  <si>
    <t>Window Unit</t>
  </si>
  <si>
    <t>School</t>
  </si>
  <si>
    <t>Fencing</t>
  </si>
  <si>
    <t>Vestibule</t>
  </si>
  <si>
    <t>&lt;--- If negative balances, identify opportunities to defer items and/or raise funds</t>
  </si>
  <si>
    <t>School - Gym</t>
  </si>
  <si>
    <t>Component</t>
  </si>
  <si>
    <t>Est. Replace Cost (Today's $$$)</t>
  </si>
  <si>
    <t>INPUT DATA INTO THESE COLUMNS</t>
  </si>
  <si>
    <t>*** Est. Replace Costs are for budgeting purposes only and not based upon actual bids</t>
  </si>
  <si>
    <t>New ADA Ramp</t>
  </si>
  <si>
    <t>Trip Hazards</t>
  </si>
  <si>
    <t>Parking Lot Lighting</t>
  </si>
  <si>
    <t>Gym Flooring</t>
  </si>
  <si>
    <t>School Gym</t>
  </si>
  <si>
    <t>Church Parking Lot</t>
  </si>
  <si>
    <t>Totals Per Year</t>
  </si>
  <si>
    <t>Include any other high-dollar capital items as needed</t>
  </si>
  <si>
    <t>Refer to loss control report and/or contact the Diocesan Office of Risk Management and/or Office of Facilities for assistance</t>
  </si>
  <si>
    <t>Refer to security assessment report and/or contact the Diocesan Office of Risk Management or Office of Schools for assistance</t>
  </si>
  <si>
    <t>Utilize a preferred paving contractor, engineer, or Diocesan Office of Facilities for assistance</t>
  </si>
  <si>
    <t>Utilize a preferred contractor, waterproofing company, structural engineer, or Diocesan Office of Facilities to assist with completing this section.</t>
  </si>
  <si>
    <t>Utilize your current HVAC maintenance company to evaluate the condition, estimated remaining life, and estimated replacement cost of each unit on campus</t>
  </si>
  <si>
    <t>Summary</t>
  </si>
  <si>
    <t xml:space="preserve">HVAC </t>
  </si>
  <si>
    <t>&lt;--- Enter Funded Dep. Account Balance (or total funds available for capital expenses) in FY 23-24</t>
  </si>
  <si>
    <t>&lt;--- Enter expected funds to be saved towards capital expenses</t>
  </si>
  <si>
    <t>5-Year Capital Improvement Plan</t>
  </si>
  <si>
    <t>ENTER DATA ONLY INTO THESE COLUMNS</t>
  </si>
  <si>
    <t>ENTER DATA INTO THESE COLUMNS</t>
  </si>
  <si>
    <t>CELLS LOCKED &amp; LINKED TO SUMMARY TAB. INCLUDES 3% ANNUAL INFLATION</t>
  </si>
  <si>
    <t>[Parish/School Name]</t>
  </si>
  <si>
    <t>[Date]</t>
  </si>
  <si>
    <t>INPUT DATA INTO THESE CELLS</t>
  </si>
  <si>
    <t>ENTER DATA INTO THESE CELLS</t>
  </si>
  <si>
    <t>INPUT DATA ONLY INTO THESE CELLS</t>
  </si>
  <si>
    <t>Utilize your preferred roofing company or Diocesan Office of Facilities to evaluate the remaining life of each roof and estimted replacement ccost</t>
  </si>
  <si>
    <r>
      <t xml:space="preserve">Refer to each tab for tips to obtain data.  Cells in gray are locked &amp; autofilled from individual component tabs.                                                                                                                                               Enter </t>
    </r>
    <r>
      <rPr>
        <i/>
        <sz val="16"/>
        <color theme="1"/>
        <rFont val="Calibri"/>
        <family val="2"/>
        <scheme val="minor"/>
      </rPr>
      <t>Notes, Beginning Funded Depreciation Balance</t>
    </r>
    <r>
      <rPr>
        <sz val="16"/>
        <color theme="1"/>
        <rFont val="Calibri"/>
        <family val="2"/>
        <scheme val="minor"/>
      </rPr>
      <t xml:space="preserve">, and </t>
    </r>
    <r>
      <rPr>
        <i/>
        <sz val="16"/>
        <color theme="1"/>
        <rFont val="Calibri"/>
        <family val="2"/>
        <scheme val="minor"/>
      </rPr>
      <t xml:space="preserve">Projected Additions/Deposits </t>
    </r>
    <r>
      <rPr>
        <sz val="16"/>
        <color theme="1"/>
        <rFont val="Calibri"/>
        <family val="2"/>
        <scheme val="minor"/>
      </rPr>
      <t>ONLY</t>
    </r>
  </si>
  <si>
    <r>
      <t xml:space="preserve">Building Envelope </t>
    </r>
    <r>
      <rPr>
        <sz val="14"/>
        <color theme="8" tint="-0.249977111117893"/>
        <rFont val="Arial"/>
        <family val="2"/>
      </rPr>
      <t>(walls, stucco, windows, and other areas of potential water intrusion)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</si>
</sst>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409]mmm\-yy;@"/>
    <numFmt numFmtId="166" formatCode="_(&quot;$&quot;* #,##0_);_(&quot;$&quot;* \(#,##0\);_(&quot;$&quot;* &quot;-&quot;??_);_(@_)"/>
  </numFmts>
  <fonts count="36" x14ac:knownFonts="1">
    <font>
      <sz val="11"/>
      <color theme="1"/>
      <name val="Calibri"/>
      <family val="2"/>
      <scheme val="minor"/>
    </font>
    <font>
      <b/>
      <sz val="11"/>
      <color theme="1"/>
      <name val="Calibri"/>
      <family val="2"/>
      <scheme val="minor"/>
    </font>
    <font>
      <i/>
      <sz val="11"/>
      <color theme="1"/>
      <name val="Arial"/>
      <family val="2"/>
    </font>
    <font>
      <b/>
      <sz val="12"/>
      <color theme="1"/>
      <name val="Calibri"/>
      <family val="2"/>
      <scheme val="minor"/>
    </font>
    <font>
      <sz val="12"/>
      <color theme="1"/>
      <name val="Calibri"/>
      <family val="2"/>
      <scheme val="minor"/>
    </font>
    <font>
      <sz val="8"/>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sz val="18"/>
      <color theme="1"/>
      <name val="Arial"/>
      <family val="2"/>
    </font>
    <font>
      <b/>
      <sz val="22"/>
      <color theme="0"/>
      <name val="Arial"/>
      <family val="2"/>
    </font>
    <font>
      <sz val="18"/>
      <color theme="1"/>
      <name val="Calibri"/>
      <family val="2"/>
      <scheme val="minor"/>
    </font>
    <font>
      <b/>
      <sz val="12"/>
      <color theme="1"/>
      <name val="Calibri"/>
      <family val="2"/>
    </font>
    <font>
      <i/>
      <sz val="16"/>
      <color rgb="FF000000"/>
      <name val="Calibri"/>
      <family val="2"/>
      <scheme val="minor"/>
    </font>
    <font>
      <sz val="11"/>
      <color theme="1"/>
      <name val="Calibri"/>
      <family val="2"/>
      <scheme val="minor"/>
    </font>
    <font>
      <sz val="16"/>
      <color theme="1"/>
      <name val="Calibri"/>
      <family val="2"/>
      <scheme val="minor"/>
    </font>
    <font>
      <b/>
      <sz val="16"/>
      <color theme="1"/>
      <name val="Arial"/>
      <family val="2"/>
    </font>
    <font>
      <b/>
      <sz val="20"/>
      <color theme="1"/>
      <name val="Arial"/>
      <family val="2"/>
    </font>
    <font>
      <b/>
      <sz val="20"/>
      <color theme="1"/>
      <name val="Calibri"/>
      <family val="2"/>
      <scheme val="minor"/>
    </font>
    <font>
      <b/>
      <sz val="26"/>
      <color theme="8" tint="-0.249977111117893"/>
      <name val="Arial"/>
      <family val="2"/>
    </font>
    <font>
      <sz val="26"/>
      <color theme="8" tint="-0.249977111117893"/>
      <name val="Calibri"/>
      <family val="2"/>
      <scheme val="minor"/>
    </font>
    <font>
      <b/>
      <u/>
      <sz val="12"/>
      <color theme="1"/>
      <name val="Calibri"/>
      <family val="2"/>
      <scheme val="minor"/>
    </font>
    <font>
      <b/>
      <sz val="12"/>
      <color theme="0"/>
      <name val="Calibri"/>
      <family val="2"/>
      <scheme val="minor"/>
    </font>
    <font>
      <b/>
      <sz val="12"/>
      <name val="Calibri"/>
      <family val="2"/>
      <scheme val="minor"/>
    </font>
    <font>
      <sz val="12"/>
      <color theme="1"/>
      <name val="Arial"/>
      <family val="2"/>
    </font>
    <font>
      <sz val="26"/>
      <color theme="8" tint="-0.249977111117893"/>
      <name val="Arial"/>
      <family val="2"/>
    </font>
    <font>
      <sz val="12"/>
      <name val="Calibri"/>
      <family val="2"/>
      <scheme val="minor"/>
    </font>
    <font>
      <b/>
      <sz val="16"/>
      <color theme="8" tint="-0.249977111117893"/>
      <name val="Calibri"/>
      <family val="2"/>
      <scheme val="minor"/>
    </font>
    <font>
      <b/>
      <sz val="16"/>
      <name val="Calibri"/>
      <family val="2"/>
      <scheme val="minor"/>
    </font>
    <font>
      <b/>
      <sz val="24"/>
      <color theme="8" tint="-0.249977111117893"/>
      <name val="Arial"/>
      <family val="2"/>
    </font>
    <font>
      <sz val="24"/>
      <color theme="1"/>
      <name val="Calibri"/>
      <family val="2"/>
      <scheme val="minor"/>
    </font>
    <font>
      <i/>
      <sz val="16"/>
      <color theme="1"/>
      <name val="Calibri"/>
      <family val="2"/>
      <scheme val="minor"/>
    </font>
    <font>
      <i/>
      <sz val="14"/>
      <color theme="1"/>
      <name val="Calibri"/>
      <family val="2"/>
      <scheme val="minor"/>
    </font>
    <font>
      <b/>
      <u/>
      <sz val="12"/>
      <name val="Calibri"/>
      <family val="2"/>
      <scheme val="minor"/>
    </font>
    <font>
      <sz val="11"/>
      <color theme="8" tint="-0.249977111117893"/>
      <name val="Calibri"/>
      <family val="2"/>
      <scheme val="minor"/>
    </font>
    <font>
      <sz val="14"/>
      <color theme="8" tint="-0.249977111117893"/>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2F8FC"/>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0.249977111117893"/>
        <bgColor indexed="64"/>
      </patternFill>
    </fill>
  </fills>
  <borders count="25">
    <border>
      <left/>
      <right/>
      <top/>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right/>
      <top style="hair">
        <color indexed="64"/>
      </top>
      <bottom style="hair">
        <color indexed="64"/>
      </bottom>
      <diagonal/>
    </border>
    <border>
      <left style="thick">
        <color theme="0"/>
      </left>
      <right/>
      <top/>
      <bottom/>
      <diagonal/>
    </border>
    <border>
      <left/>
      <right/>
      <top/>
      <bottom style="hair">
        <color indexed="64"/>
      </bottom>
      <diagonal/>
    </border>
    <border>
      <left style="thick">
        <color theme="0"/>
      </left>
      <right style="thick">
        <color theme="0"/>
      </right>
      <top/>
      <bottom style="dotted">
        <color auto="1"/>
      </bottom>
      <diagonal/>
    </border>
    <border>
      <left style="thick">
        <color theme="0"/>
      </left>
      <right/>
      <top/>
      <bottom style="dotted">
        <color auto="1"/>
      </bottom>
      <diagonal/>
    </border>
    <border>
      <left style="thick">
        <color theme="0"/>
      </left>
      <right style="thick">
        <color theme="0"/>
      </right>
      <top style="dotted">
        <color auto="1"/>
      </top>
      <bottom style="dotted">
        <color auto="1"/>
      </bottom>
      <diagonal/>
    </border>
    <border>
      <left style="thick">
        <color theme="0"/>
      </left>
      <right/>
      <top style="dotted">
        <color auto="1"/>
      </top>
      <bottom style="dotted">
        <color auto="1"/>
      </bottom>
      <diagonal/>
    </border>
    <border>
      <left style="thick">
        <color theme="0"/>
      </left>
      <right style="thick">
        <color theme="0"/>
      </right>
      <top style="dotted">
        <color auto="1"/>
      </top>
      <bottom/>
      <diagonal/>
    </border>
    <border>
      <left style="thick">
        <color theme="0"/>
      </left>
      <right/>
      <top style="dotted">
        <color auto="1"/>
      </top>
      <bottom/>
      <diagonal/>
    </border>
    <border>
      <left style="thick">
        <color theme="0"/>
      </left>
      <right style="thick">
        <color theme="0"/>
      </right>
      <top/>
      <bottom style="thick">
        <color theme="0"/>
      </bottom>
      <diagonal/>
    </border>
    <border>
      <left style="thick">
        <color theme="0"/>
      </left>
      <right/>
      <top/>
      <bottom style="thick">
        <color theme="0"/>
      </bottom>
      <diagonal/>
    </border>
    <border>
      <left/>
      <right style="thick">
        <color theme="0"/>
      </right>
      <top/>
      <bottom style="hair">
        <color auto="1"/>
      </bottom>
      <diagonal/>
    </border>
    <border>
      <left style="thick">
        <color theme="0"/>
      </left>
      <right/>
      <top/>
      <bottom style="hair">
        <color auto="1"/>
      </bottom>
      <diagonal/>
    </border>
    <border>
      <left style="thick">
        <color theme="0"/>
      </left>
      <right/>
      <top style="hair">
        <color auto="1"/>
      </top>
      <bottom style="hair">
        <color auto="1"/>
      </bottom>
      <diagonal/>
    </border>
    <border>
      <left/>
      <right style="thick">
        <color theme="0"/>
      </right>
      <top style="hair">
        <color auto="1"/>
      </top>
      <bottom style="hair">
        <color auto="1"/>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hair">
        <color indexed="64"/>
      </top>
      <bottom/>
      <diagonal/>
    </border>
    <border>
      <left/>
      <right/>
      <top style="thin">
        <color theme="0" tint="-0.499984740745262"/>
      </top>
      <bottom style="dotted">
        <color auto="1"/>
      </bottom>
      <diagonal/>
    </border>
  </borders>
  <cellStyleXfs count="2">
    <xf numFmtId="0" fontId="0" fillId="0" borderId="0"/>
    <xf numFmtId="44" fontId="14" fillId="0" borderId="0" applyFont="0" applyFill="0" applyBorder="0" applyAlignment="0" applyProtection="0"/>
  </cellStyleXfs>
  <cellXfs count="168">
    <xf numFmtId="0" fontId="0" fillId="0" borderId="0" xfId="0"/>
    <xf numFmtId="164"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164" fontId="4" fillId="0" borderId="0" xfId="0" applyNumberFormat="1" applyFont="1" applyAlignment="1">
      <alignment horizontal="center"/>
    </xf>
    <xf numFmtId="0" fontId="4" fillId="0" borderId="0" xfId="0" applyFont="1"/>
    <xf numFmtId="0" fontId="4" fillId="0" borderId="0" xfId="0" applyFont="1" applyAlignment="1">
      <alignment horizontal="center"/>
    </xf>
    <xf numFmtId="14" fontId="3" fillId="0" borderId="0" xfId="0" applyNumberFormat="1" applyFont="1" applyAlignment="1">
      <alignment horizontal="left"/>
    </xf>
    <xf numFmtId="164" fontId="3" fillId="0" borderId="0" xfId="0" applyNumberFormat="1" applyFont="1" applyAlignment="1">
      <alignment horizontal="center"/>
    </xf>
    <xf numFmtId="164" fontId="0" fillId="0" borderId="0" xfId="0" applyNumberFormat="1"/>
    <xf numFmtId="164" fontId="4" fillId="0" borderId="0" xfId="0" applyNumberFormat="1" applyFont="1" applyAlignment="1" applyProtection="1">
      <alignment horizontal="center"/>
      <protection locked="0"/>
    </xf>
    <xf numFmtId="0" fontId="4" fillId="0" borderId="0" xfId="0" applyFont="1" applyProtection="1">
      <protection locked="0"/>
    </xf>
    <xf numFmtId="0" fontId="4"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4" fontId="0" fillId="0" borderId="0" xfId="0" applyNumberFormat="1" applyAlignment="1" applyProtection="1">
      <alignment horizontal="center"/>
      <protection locked="0"/>
    </xf>
    <xf numFmtId="0" fontId="8" fillId="0" borderId="0" xfId="0" applyFont="1" applyAlignment="1">
      <alignment horizontal="right"/>
    </xf>
    <xf numFmtId="164" fontId="7" fillId="0" borderId="0" xfId="0" applyNumberFormat="1" applyFont="1"/>
    <xf numFmtId="0" fontId="7" fillId="0" borderId="0" xfId="0" applyFont="1" applyAlignment="1">
      <alignment horizontal="right"/>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0" fillId="0" borderId="0" xfId="0" applyAlignment="1" applyProtection="1">
      <alignment vertical="center" wrapText="1"/>
      <protection locked="0"/>
    </xf>
    <xf numFmtId="164" fontId="6" fillId="0" borderId="0" xfId="0" applyNumberFormat="1" applyFont="1" applyAlignment="1" applyProtection="1">
      <alignment horizontal="center" vertical="center" wrapText="1"/>
      <protection locked="0"/>
    </xf>
    <xf numFmtId="0" fontId="0" fillId="0" borderId="0" xfId="0" applyAlignment="1" applyProtection="1">
      <alignment horizontal="left" indent="1"/>
      <protection locked="0"/>
    </xf>
    <xf numFmtId="0" fontId="0" fillId="0" borderId="0" xfId="0" applyAlignment="1" applyProtection="1">
      <alignment vertical="center"/>
      <protection locked="0"/>
    </xf>
    <xf numFmtId="0" fontId="12" fillId="0" borderId="6" xfId="0" applyFont="1" applyBorder="1" applyAlignment="1">
      <alignment horizontal="left" vertical="center" indent="1"/>
    </xf>
    <xf numFmtId="0" fontId="11" fillId="0" borderId="0" xfId="0" applyFont="1" applyProtection="1">
      <protection locked="0"/>
    </xf>
    <xf numFmtId="164" fontId="4"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13" fillId="0" borderId="0" xfId="0" applyFont="1" applyAlignment="1">
      <alignment horizontal="left" vertical="center" indent="1"/>
    </xf>
    <xf numFmtId="0" fontId="0" fillId="0" borderId="0" xfId="0" applyAlignment="1">
      <alignment horizontal="left" indent="1"/>
    </xf>
    <xf numFmtId="0" fontId="9" fillId="0" borderId="0" xfId="0" applyFont="1" applyAlignment="1">
      <alignment horizontal="center"/>
    </xf>
    <xf numFmtId="0" fontId="4" fillId="0" borderId="0" xfId="0" applyFont="1" applyAlignment="1" applyProtection="1">
      <alignment horizontal="left" indent="1"/>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4" fillId="0" borderId="0" xfId="0" applyFont="1" applyAlignment="1">
      <alignment vertical="center"/>
    </xf>
    <xf numFmtId="0" fontId="24" fillId="0" borderId="0" xfId="0" applyFont="1"/>
    <xf numFmtId="0" fontId="22" fillId="5" borderId="13" xfId="0" applyFont="1" applyFill="1" applyBorder="1" applyAlignment="1">
      <alignment horizontal="center" vertical="center" wrapText="1"/>
    </xf>
    <xf numFmtId="0" fontId="22" fillId="5" borderId="13" xfId="0" applyFont="1" applyFill="1" applyBorder="1" applyAlignment="1">
      <alignment horizontal="left" vertical="center" wrapText="1" indent="1"/>
    </xf>
    <xf numFmtId="0" fontId="22" fillId="5" borderId="14" xfId="0" applyFont="1" applyFill="1" applyBorder="1" applyAlignment="1">
      <alignment horizontal="center" vertical="center" wrapText="1"/>
    </xf>
    <xf numFmtId="166" fontId="4" fillId="2" borderId="7" xfId="1" applyNumberFormat="1" applyFont="1" applyFill="1" applyBorder="1" applyAlignment="1">
      <alignment horizontal="center" vertical="center"/>
    </xf>
    <xf numFmtId="166" fontId="4" fillId="2" borderId="8" xfId="1" applyNumberFormat="1" applyFont="1" applyFill="1" applyBorder="1" applyAlignment="1">
      <alignment horizontal="center" vertical="center"/>
    </xf>
    <xf numFmtId="166" fontId="4" fillId="2" borderId="9" xfId="1" applyNumberFormat="1" applyFont="1" applyFill="1" applyBorder="1" applyAlignment="1">
      <alignment horizontal="center" vertical="center"/>
    </xf>
    <xf numFmtId="166" fontId="4" fillId="2" borderId="10" xfId="1" applyNumberFormat="1" applyFont="1" applyFill="1"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0" fontId="10" fillId="0" borderId="0" xfId="0" applyFont="1" applyAlignment="1" applyProtection="1">
      <alignment horizontal="center"/>
      <protection locked="0"/>
    </xf>
    <xf numFmtId="0" fontId="15" fillId="0" borderId="0" xfId="0" applyFont="1" applyAlignment="1">
      <alignment vertical="center"/>
    </xf>
    <xf numFmtId="0" fontId="12" fillId="0" borderId="4" xfId="0" applyFont="1" applyBorder="1" applyAlignment="1">
      <alignment horizontal="left" vertical="center" indent="1"/>
    </xf>
    <xf numFmtId="166" fontId="4" fillId="4" borderId="9" xfId="1" applyNumberFormat="1" applyFont="1" applyFill="1" applyBorder="1" applyAlignment="1">
      <alignment horizontal="center" vertical="center"/>
    </xf>
    <xf numFmtId="166" fontId="4" fillId="4" borderId="10" xfId="1" applyNumberFormat="1" applyFont="1" applyFill="1" applyBorder="1" applyAlignment="1">
      <alignment horizontal="center" vertical="center"/>
    </xf>
    <xf numFmtId="14" fontId="17" fillId="0" borderId="0" xfId="0" applyNumberFormat="1" applyFont="1" applyAlignment="1" applyProtection="1">
      <alignment horizontal="center"/>
      <protection locked="0"/>
    </xf>
    <xf numFmtId="166" fontId="4" fillId="2" borderId="11" xfId="1" applyNumberFormat="1" applyFont="1" applyFill="1" applyBorder="1" applyAlignment="1">
      <alignment horizontal="center" vertical="center"/>
    </xf>
    <xf numFmtId="166" fontId="4" fillId="2" borderId="12" xfId="1" applyNumberFormat="1" applyFont="1" applyFill="1" applyBorder="1" applyAlignment="1">
      <alignment horizontal="center" vertical="center"/>
    </xf>
    <xf numFmtId="166" fontId="4" fillId="4" borderId="7" xfId="1" applyNumberFormat="1" applyFont="1" applyFill="1" applyBorder="1" applyAlignment="1">
      <alignment horizontal="center" vertical="center"/>
    </xf>
    <xf numFmtId="166" fontId="4" fillId="0" borderId="7" xfId="1" applyNumberFormat="1" applyFont="1" applyFill="1" applyBorder="1" applyAlignment="1">
      <alignment horizontal="center" vertical="center"/>
    </xf>
    <xf numFmtId="166" fontId="4" fillId="0" borderId="8" xfId="1" applyNumberFormat="1" applyFont="1" applyFill="1" applyBorder="1" applyAlignment="1">
      <alignment horizontal="center" vertical="center"/>
    </xf>
    <xf numFmtId="0" fontId="27" fillId="3" borderId="20" xfId="0" applyFont="1" applyFill="1" applyBorder="1" applyAlignment="1">
      <alignment horizontal="left" vertical="center" indent="1"/>
    </xf>
    <xf numFmtId="166" fontId="27" fillId="3" borderId="21" xfId="1" applyNumberFormat="1" applyFont="1" applyFill="1" applyBorder="1" applyAlignment="1">
      <alignment horizontal="center" vertical="center"/>
    </xf>
    <xf numFmtId="166" fontId="27" fillId="3" borderId="22" xfId="1" applyNumberFormat="1" applyFont="1" applyFill="1" applyBorder="1" applyAlignment="1">
      <alignment horizontal="center" vertical="center"/>
    </xf>
    <xf numFmtId="166" fontId="27" fillId="6" borderId="21" xfId="1" applyNumberFormat="1" applyFont="1" applyFill="1" applyBorder="1" applyAlignment="1">
      <alignment horizontal="center" vertical="center"/>
    </xf>
    <xf numFmtId="0" fontId="28" fillId="3" borderId="19" xfId="0" applyFont="1" applyFill="1" applyBorder="1" applyAlignment="1" applyProtection="1">
      <alignment horizontal="left" vertical="center" wrapText="1" indent="1"/>
      <protection locked="0"/>
    </xf>
    <xf numFmtId="0" fontId="12" fillId="0" borderId="23" xfId="0" applyFont="1" applyBorder="1" applyAlignment="1">
      <alignment horizontal="left" vertical="center" indent="1"/>
    </xf>
    <xf numFmtId="166" fontId="4" fillId="0" borderId="11" xfId="1" applyNumberFormat="1" applyFont="1" applyFill="1" applyBorder="1" applyAlignment="1">
      <alignment horizontal="center" vertical="center"/>
    </xf>
    <xf numFmtId="166" fontId="4" fillId="0" borderId="12" xfId="1" applyNumberFormat="1" applyFont="1" applyFill="1" applyBorder="1" applyAlignment="1">
      <alignment horizontal="center" vertical="center"/>
    </xf>
    <xf numFmtId="0" fontId="32" fillId="0" borderId="0" xfId="0" applyFont="1" applyProtection="1">
      <protection locked="0"/>
    </xf>
    <xf numFmtId="166" fontId="3" fillId="7" borderId="0" xfId="1" applyNumberFormat="1" applyFont="1" applyFill="1" applyBorder="1" applyAlignment="1">
      <alignment horizontal="center" vertical="center"/>
    </xf>
    <xf numFmtId="0" fontId="31" fillId="0" borderId="0" xfId="0" applyFont="1" applyAlignment="1" applyProtection="1">
      <alignment vertical="center"/>
      <protection locked="0"/>
    </xf>
    <xf numFmtId="166" fontId="26" fillId="3" borderId="1" xfId="1" applyNumberFormat="1" applyFont="1" applyFill="1" applyBorder="1" applyAlignment="1">
      <alignment horizontal="center" vertical="center"/>
    </xf>
    <xf numFmtId="166" fontId="23" fillId="3" borderId="1" xfId="1"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3" fillId="3" borderId="1" xfId="1" applyNumberFormat="1" applyFont="1" applyFill="1" applyBorder="1" applyAlignment="1">
      <alignment horizontal="center" vertical="center"/>
    </xf>
    <xf numFmtId="166" fontId="23" fillId="7" borderId="0" xfId="1" applyNumberFormat="1" applyFont="1" applyFill="1" applyBorder="1" applyAlignment="1">
      <alignment horizontal="center" vertical="center"/>
    </xf>
    <xf numFmtId="164" fontId="3" fillId="7" borderId="0" xfId="0" applyNumberFormat="1" applyFont="1" applyFill="1" applyAlignment="1" applyProtection="1">
      <alignment horizontal="left" vertical="center"/>
      <protection locked="0"/>
    </xf>
    <xf numFmtId="166" fontId="4" fillId="0" borderId="0" xfId="1" applyNumberFormat="1" applyFont="1" applyFill="1" applyBorder="1" applyAlignment="1" applyProtection="1">
      <alignment horizontal="center" vertical="center"/>
      <protection locked="0"/>
    </xf>
    <xf numFmtId="0" fontId="23" fillId="7" borderId="0" xfId="0" applyFont="1" applyFill="1" applyAlignment="1" applyProtection="1">
      <alignment horizontal="left" vertical="center" indent="1"/>
      <protection locked="0"/>
    </xf>
    <xf numFmtId="0" fontId="23" fillId="7" borderId="0" xfId="0" applyFont="1" applyFill="1" applyAlignment="1" applyProtection="1">
      <alignment horizontal="left" vertical="center"/>
      <protection locked="0"/>
    </xf>
    <xf numFmtId="0" fontId="23" fillId="7" borderId="0" xfId="0" applyFont="1" applyFill="1" applyAlignment="1" applyProtection="1">
      <alignment horizontal="center" vertical="center"/>
      <protection locked="0"/>
    </xf>
    <xf numFmtId="0" fontId="26" fillId="7" borderId="0" xfId="0" applyFont="1" applyFill="1" applyAlignment="1" applyProtection="1">
      <alignment horizontal="left" vertical="center"/>
      <protection locked="0"/>
    </xf>
    <xf numFmtId="0" fontId="3" fillId="7" borderId="0" xfId="0" applyFont="1" applyFill="1" applyAlignment="1" applyProtection="1">
      <alignment horizontal="left" vertical="center" indent="1"/>
      <protection locked="0"/>
    </xf>
    <xf numFmtId="0" fontId="3" fillId="7" borderId="0" xfId="0" applyFont="1" applyFill="1" applyAlignment="1" applyProtection="1">
      <alignment horizontal="center" vertical="center"/>
      <protection locked="0"/>
    </xf>
    <xf numFmtId="165" fontId="3" fillId="7" borderId="0" xfId="0" applyNumberFormat="1" applyFont="1" applyFill="1" applyAlignment="1" applyProtection="1">
      <alignment horizontal="center" vertical="center"/>
      <protection locked="0"/>
    </xf>
    <xf numFmtId="166" fontId="3" fillId="7" borderId="0" xfId="1" applyNumberFormat="1" applyFont="1" applyFill="1" applyBorder="1" applyAlignment="1" applyProtection="1">
      <alignment horizontal="center" vertical="center"/>
      <protection locked="0"/>
    </xf>
    <xf numFmtId="164" fontId="22" fillId="5" borderId="0" xfId="0" applyNumberFormat="1" applyFont="1" applyFill="1" applyAlignment="1" applyProtection="1">
      <alignment horizontal="center" vertical="center" wrapText="1"/>
      <protection locked="0"/>
    </xf>
    <xf numFmtId="166" fontId="4" fillId="3" borderId="0" xfId="1" applyNumberFormat="1" applyFont="1" applyFill="1" applyBorder="1" applyAlignment="1">
      <alignment horizontal="center" vertical="center"/>
    </xf>
    <xf numFmtId="166" fontId="3" fillId="3" borderId="0" xfId="1" applyNumberFormat="1" applyFont="1" applyFill="1" applyBorder="1" applyAlignment="1">
      <alignment horizontal="center" vertical="center"/>
    </xf>
    <xf numFmtId="0" fontId="3" fillId="7" borderId="0" xfId="0" applyFont="1" applyFill="1" applyAlignment="1" applyProtection="1">
      <alignment horizontal="left" vertical="center"/>
      <protection locked="0"/>
    </xf>
    <xf numFmtId="0" fontId="21" fillId="7" borderId="0" xfId="0" applyFont="1" applyFill="1" applyAlignment="1" applyProtection="1">
      <alignment horizontal="left" vertical="center"/>
      <protection locked="0"/>
    </xf>
    <xf numFmtId="0" fontId="22" fillId="5" borderId="0" xfId="0" applyFont="1" applyFill="1" applyAlignment="1" applyProtection="1">
      <alignment horizontal="left" vertical="center" wrapText="1" indent="1"/>
      <protection locked="0"/>
    </xf>
    <xf numFmtId="0" fontId="22" fillId="5" borderId="0" xfId="0" applyFont="1" applyFill="1" applyAlignment="1" applyProtection="1">
      <alignment horizontal="center" vertical="center" wrapText="1"/>
      <protection locked="0"/>
    </xf>
    <xf numFmtId="0" fontId="4" fillId="0" borderId="2" xfId="0" applyFont="1" applyBorder="1" applyAlignment="1" applyProtection="1">
      <alignment horizontal="left" vertical="center" indent="1"/>
      <protection locked="0"/>
    </xf>
    <xf numFmtId="0" fontId="4" fillId="0" borderId="2" xfId="0" applyFont="1" applyBorder="1" applyAlignment="1" applyProtection="1">
      <alignment horizontal="center" vertical="center"/>
      <protection locked="0"/>
    </xf>
    <xf numFmtId="166" fontId="4" fillId="0" borderId="2" xfId="1" applyNumberFormat="1" applyFont="1" applyBorder="1" applyAlignment="1" applyProtection="1">
      <alignment horizontal="center" vertical="center"/>
      <protection locked="0"/>
    </xf>
    <xf numFmtId="166" fontId="4" fillId="0" borderId="1" xfId="1" applyNumberFormat="1" applyFont="1" applyFill="1" applyBorder="1" applyAlignment="1" applyProtection="1">
      <alignment horizontal="center" vertical="center"/>
      <protection locked="0"/>
    </xf>
    <xf numFmtId="0" fontId="4" fillId="0" borderId="3" xfId="0" applyFont="1" applyBorder="1" applyAlignment="1" applyProtection="1">
      <alignment horizontal="left" vertical="center" indent="1"/>
      <protection locked="0"/>
    </xf>
    <xf numFmtId="0" fontId="4" fillId="0" borderId="3" xfId="0" applyFont="1" applyBorder="1" applyAlignment="1" applyProtection="1">
      <alignment horizontal="center" vertical="center"/>
      <protection locked="0"/>
    </xf>
    <xf numFmtId="166" fontId="4" fillId="0" borderId="3" xfId="1"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indent="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164" fontId="4" fillId="0" borderId="0" xfId="0" applyNumberFormat="1" applyFont="1" applyAlignment="1" applyProtection="1">
      <alignment horizontal="left" vertical="center"/>
      <protection locked="0"/>
    </xf>
    <xf numFmtId="0" fontId="33" fillId="7" borderId="0" xfId="0" applyFont="1" applyFill="1" applyAlignment="1" applyProtection="1">
      <alignment horizontal="left" vertical="center"/>
      <protection locked="0"/>
    </xf>
    <xf numFmtId="0" fontId="22" fillId="5" borderId="0" xfId="0" applyFont="1" applyFill="1" applyAlignment="1">
      <alignment horizontal="center" vertical="center" wrapText="1"/>
    </xf>
    <xf numFmtId="165" fontId="4" fillId="0" borderId="2" xfId="0" applyNumberFormat="1" applyFont="1" applyBorder="1" applyAlignment="1" applyProtection="1">
      <alignment horizontal="center" vertical="center"/>
      <protection locked="0"/>
    </xf>
    <xf numFmtId="166" fontId="4" fillId="0" borderId="2" xfId="1" applyNumberFormat="1" applyFont="1" applyFill="1" applyBorder="1" applyAlignment="1" applyProtection="1">
      <alignment horizontal="center" vertical="center"/>
      <protection locked="0"/>
    </xf>
    <xf numFmtId="165" fontId="4" fillId="0" borderId="1" xfId="0" applyNumberFormat="1" applyFont="1" applyBorder="1" applyAlignment="1" applyProtection="1">
      <alignment horizontal="center" vertical="center"/>
      <protection locked="0"/>
    </xf>
    <xf numFmtId="166" fontId="3" fillId="3" borderId="24" xfId="1" applyNumberFormat="1" applyFont="1" applyFill="1" applyBorder="1" applyAlignment="1">
      <alignment horizontal="center" vertical="center"/>
    </xf>
    <xf numFmtId="11" fontId="4"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protection locked="0"/>
    </xf>
    <xf numFmtId="166" fontId="4" fillId="0" borderId="3" xfId="1" applyNumberFormat="1" applyFont="1" applyFill="1" applyBorder="1" applyAlignment="1" applyProtection="1">
      <alignment horizontal="center" vertical="center"/>
      <protection locked="0"/>
    </xf>
    <xf numFmtId="164" fontId="3" fillId="7" borderId="0" xfId="0" applyNumberFormat="1" applyFont="1" applyFill="1" applyAlignment="1" applyProtection="1">
      <alignment horizontal="center" vertical="center"/>
      <protection locked="0"/>
    </xf>
    <xf numFmtId="0" fontId="4" fillId="7" borderId="0" xfId="0" applyFont="1" applyFill="1" applyAlignment="1" applyProtection="1">
      <alignment vertical="center"/>
      <protection locked="0"/>
    </xf>
    <xf numFmtId="0" fontId="26" fillId="0" borderId="0" xfId="0" applyFont="1" applyAlignment="1" applyProtection="1">
      <alignment vertical="center"/>
      <protection locked="0"/>
    </xf>
    <xf numFmtId="166" fontId="3" fillId="2" borderId="8" xfId="1" applyNumberFormat="1" applyFont="1" applyFill="1" applyBorder="1" applyAlignment="1">
      <alignment horizontal="center" vertical="center"/>
    </xf>
    <xf numFmtId="166" fontId="3" fillId="2" borderId="10" xfId="1" applyNumberFormat="1" applyFont="1" applyFill="1" applyBorder="1" applyAlignment="1">
      <alignment horizontal="center" vertical="center"/>
    </xf>
    <xf numFmtId="166" fontId="3" fillId="2" borderId="12" xfId="1" applyNumberFormat="1" applyFont="1" applyFill="1" applyBorder="1" applyAlignment="1">
      <alignment horizontal="center" vertical="center"/>
    </xf>
    <xf numFmtId="0" fontId="22" fillId="5" borderId="13" xfId="0" applyFont="1" applyFill="1" applyBorder="1" applyAlignment="1" applyProtection="1">
      <alignment horizontal="left" vertical="center" wrapText="1" indent="1"/>
      <protection locked="0"/>
    </xf>
    <xf numFmtId="164" fontId="4" fillId="0" borderId="7" xfId="0" applyNumberFormat="1" applyFont="1" applyBorder="1" applyAlignment="1" applyProtection="1">
      <alignment horizontal="left" indent="1"/>
      <protection locked="0"/>
    </xf>
    <xf numFmtId="164" fontId="4" fillId="0" borderId="13" xfId="0" applyNumberFormat="1" applyFont="1" applyBorder="1" applyAlignment="1" applyProtection="1">
      <alignment horizontal="left" indent="1"/>
      <protection locked="0"/>
    </xf>
    <xf numFmtId="164" fontId="19" fillId="0" borderId="0" xfId="0" applyNumberFormat="1" applyFont="1" applyAlignment="1" applyProtection="1">
      <alignment horizontal="center"/>
      <protection locked="0"/>
    </xf>
    <xf numFmtId="0" fontId="25" fillId="0" borderId="0" xfId="0" applyFont="1" applyAlignment="1">
      <alignment horizontal="center"/>
    </xf>
    <xf numFmtId="0" fontId="20" fillId="0" borderId="0" xfId="0" applyFont="1" applyAlignment="1">
      <alignment horizontal="center"/>
    </xf>
    <xf numFmtId="0" fontId="29" fillId="2" borderId="0" xfId="0" applyFont="1" applyFill="1" applyAlignment="1" applyProtection="1">
      <alignment horizontal="center" vertical="center"/>
      <protection locked="0"/>
    </xf>
    <xf numFmtId="0" fontId="30" fillId="0" borderId="0" xfId="0" applyFont="1" applyAlignment="1">
      <alignment horizontal="center" vertical="center"/>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lignment horizontal="left" vertical="center"/>
    </xf>
    <xf numFmtId="0" fontId="26" fillId="0" borderId="17"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shrinkToFit="1"/>
      <protection locked="0"/>
    </xf>
    <xf numFmtId="0" fontId="4" fillId="0" borderId="15" xfId="0" applyFont="1" applyBorder="1" applyAlignment="1">
      <alignment horizontal="left" vertical="center" shrinkToFit="1"/>
    </xf>
    <xf numFmtId="0" fontId="26" fillId="0" borderId="17" xfId="0" applyFont="1" applyBorder="1" applyAlignment="1" applyProtection="1">
      <alignment horizontal="left" vertical="center" shrinkToFit="1"/>
      <protection locked="0"/>
    </xf>
    <xf numFmtId="0" fontId="4" fillId="0" borderId="18" xfId="0" applyFont="1" applyBorder="1" applyAlignment="1">
      <alignment horizontal="left" vertical="center" shrinkToFit="1"/>
    </xf>
    <xf numFmtId="0" fontId="17" fillId="0" borderId="0" xfId="0" applyFont="1" applyAlignment="1" applyProtection="1">
      <alignment horizontal="center"/>
      <protection locked="0"/>
    </xf>
    <xf numFmtId="0" fontId="18" fillId="0" borderId="0" xfId="0" applyFont="1" applyAlignment="1">
      <alignment horizontal="center"/>
    </xf>
    <xf numFmtId="14" fontId="16" fillId="0" borderId="0" xfId="0" applyNumberFormat="1" applyFont="1" applyAlignment="1" applyProtection="1">
      <alignment horizontal="center"/>
      <protection locked="0"/>
    </xf>
    <xf numFmtId="0" fontId="1" fillId="0" borderId="0" xfId="0" applyFont="1"/>
    <xf numFmtId="0" fontId="3" fillId="6" borderId="0" xfId="0" applyFont="1" applyFill="1" applyAlignment="1" applyProtection="1">
      <alignment horizontal="center" vertical="center"/>
      <protection locked="0"/>
    </xf>
    <xf numFmtId="0" fontId="3" fillId="6" borderId="0" xfId="0" applyFont="1" applyFill="1" applyAlignment="1">
      <alignment horizontal="center" vertical="center"/>
    </xf>
    <xf numFmtId="0" fontId="4" fillId="6" borderId="0" xfId="0" applyFont="1" applyFill="1" applyAlignment="1">
      <alignment horizontal="center" vertical="center"/>
    </xf>
    <xf numFmtId="0" fontId="4" fillId="3" borderId="0" xfId="0" applyFont="1" applyFill="1" applyAlignment="1" applyProtection="1">
      <alignment horizontal="center" vertical="center" shrinkToFit="1"/>
      <protection locked="0"/>
    </xf>
    <xf numFmtId="0" fontId="4" fillId="3" borderId="0" xfId="0" applyFont="1" applyFill="1" applyAlignment="1">
      <alignment horizontal="center" vertical="center" shrinkToFit="1"/>
    </xf>
    <xf numFmtId="0" fontId="4" fillId="3" borderId="0" xfId="0" applyFont="1" applyFill="1" applyAlignment="1">
      <alignment vertical="center" shrinkToFit="1"/>
    </xf>
    <xf numFmtId="164" fontId="4" fillId="0" borderId="0" xfId="0" applyNumberFormat="1" applyFont="1" applyAlignment="1" applyProtection="1">
      <alignment horizontal="center" vertical="center"/>
      <protection locked="0"/>
    </xf>
    <xf numFmtId="0" fontId="0" fillId="0" borderId="0" xfId="0" applyAlignment="1">
      <alignment horizontal="center" vertical="center"/>
    </xf>
    <xf numFmtId="0" fontId="19" fillId="2" borderId="0" xfId="0" applyFont="1" applyFill="1" applyAlignment="1" applyProtection="1">
      <alignment horizontal="center" vertical="center"/>
      <protection locked="0"/>
    </xf>
    <xf numFmtId="0" fontId="20" fillId="2" borderId="0" xfId="0" applyFont="1" applyFill="1"/>
    <xf numFmtId="0" fontId="34" fillId="2" borderId="0" xfId="0" applyFont="1" applyFill="1"/>
    <xf numFmtId="0" fontId="15" fillId="0" borderId="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protection locked="0"/>
    </xf>
    <xf numFmtId="0" fontId="0" fillId="0" borderId="0" xfId="0"/>
    <xf numFmtId="0" fontId="15" fillId="0" borderId="0" xfId="0" applyFont="1" applyAlignment="1">
      <alignment horizontal="center"/>
    </xf>
    <xf numFmtId="0" fontId="19" fillId="0" borderId="0" xfId="0" applyFont="1" applyAlignment="1">
      <alignment horizontal="center"/>
    </xf>
    <xf numFmtId="14" fontId="17" fillId="0" borderId="0" xfId="0" applyNumberFormat="1" applyFont="1" applyAlignment="1" applyProtection="1">
      <alignment horizontal="center"/>
      <protection locked="0"/>
    </xf>
    <xf numFmtId="0" fontId="18" fillId="0" borderId="0" xfId="0" applyFont="1"/>
    <xf numFmtId="0" fontId="4" fillId="6" borderId="0" xfId="0" applyFont="1" applyFill="1" applyAlignment="1" applyProtection="1">
      <alignment horizontal="center" vertical="center" wrapText="1"/>
      <protection locked="0"/>
    </xf>
    <xf numFmtId="0" fontId="0" fillId="6" borderId="0" xfId="0" applyFill="1" applyAlignment="1">
      <alignment horizontal="center" vertical="center" wrapText="1"/>
    </xf>
    <xf numFmtId="0" fontId="4" fillId="6" borderId="0" xfId="0" applyFont="1" applyFill="1" applyAlignment="1" applyProtection="1">
      <alignment horizontal="center" vertical="center"/>
      <protection locked="0"/>
    </xf>
    <xf numFmtId="0" fontId="15" fillId="0" borderId="0" xfId="0" applyFont="1"/>
  </cellXfs>
  <cellStyles count="2">
    <cellStyle name="Currency" xfId="1" builtinId="4"/>
    <cellStyle name="Normal" xfId="0" builtinId="0"/>
  </cellStyles>
  <dxfs count="8">
    <dxf>
      <font>
        <color theme="0"/>
      </font>
    </dxf>
    <dxf>
      <font>
        <color theme="0"/>
      </font>
    </dxf>
    <dxf>
      <font>
        <color theme="0"/>
      </font>
    </dxf>
    <dxf>
      <font>
        <color theme="0"/>
      </font>
    </dxf>
    <dxf>
      <font>
        <color theme="0"/>
      </font>
    </dxf>
    <dxf>
      <font>
        <color theme="0"/>
      </font>
    </dxf>
    <dxf>
      <font>
        <color theme="0"/>
      </font>
    </dxf>
    <dxf>
      <font>
        <color rgb="FF9C0006"/>
      </font>
    </dxf>
  </dxfs>
  <tableStyles count="0" defaultTableStyle="TableStyleMedium2" defaultPivotStyle="PivotStyleLight16"/>
  <colors>
    <mruColors>
      <color rgb="FFFFFFA7"/>
      <color rgb="FFFFFFCC"/>
      <color rgb="FFFFFF99"/>
      <color rgb="FFF2F8FC"/>
      <color rgb="FFECF4FA"/>
      <color rgb="FFF8F580"/>
      <color rgb="FFFFB3B5"/>
      <color rgb="FFFF5357"/>
      <color rgb="FFFF61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63676</xdr:colOff>
      <xdr:row>0</xdr:row>
      <xdr:rowOff>95250</xdr:rowOff>
    </xdr:from>
    <xdr:to>
      <xdr:col>0</xdr:col>
      <xdr:colOff>980898</xdr:colOff>
      <xdr:row>2</xdr:row>
      <xdr:rowOff>232072</xdr:rowOff>
    </xdr:to>
    <xdr:pic>
      <xdr:nvPicPr>
        <xdr:cNvPr id="2" name="Picture 1">
          <a:extLst>
            <a:ext uri="{FF2B5EF4-FFF2-40B4-BE49-F238E27FC236}">
              <a16:creationId xmlns:a16="http://schemas.microsoft.com/office/drawing/2014/main" id="{AE35EBC1-545B-4F8C-8BE5-732F579CCC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76" y="95250"/>
          <a:ext cx="917222" cy="913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145143</xdr:colOff>
      <xdr:row>0</xdr:row>
      <xdr:rowOff>90714</xdr:rowOff>
    </xdr:from>
    <xdr:to>
      <xdr:col>0</xdr:col>
      <xdr:colOff>1201057</xdr:colOff>
      <xdr:row>2</xdr:row>
      <xdr:rowOff>389340</xdr:rowOff>
    </xdr:to>
    <xdr:pic>
      <xdr:nvPicPr>
        <xdr:cNvPr id="4" name="Picture 3">
          <a:extLst>
            <a:ext uri="{FF2B5EF4-FFF2-40B4-BE49-F238E27FC236}">
              <a16:creationId xmlns:a16="http://schemas.microsoft.com/office/drawing/2014/main" id="{6F8E6CFC-AA4E-46E4-A0B6-FE918D168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3" y="90714"/>
          <a:ext cx="1055914" cy="1069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108857</xdr:colOff>
      <xdr:row>0</xdr:row>
      <xdr:rowOff>108858</xdr:rowOff>
    </xdr:from>
    <xdr:to>
      <xdr:col>0</xdr:col>
      <xdr:colOff>1164771</xdr:colOff>
      <xdr:row>3</xdr:row>
      <xdr:rowOff>2898</xdr:rowOff>
    </xdr:to>
    <xdr:pic>
      <xdr:nvPicPr>
        <xdr:cNvPr id="3" name="Picture 2">
          <a:extLst>
            <a:ext uri="{FF2B5EF4-FFF2-40B4-BE49-F238E27FC236}">
              <a16:creationId xmlns:a16="http://schemas.microsoft.com/office/drawing/2014/main" id="{51E23C0A-2179-4920-930E-F8D4F6DD3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8"/>
          <a:ext cx="1055914" cy="1069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163286</xdr:rowOff>
    </xdr:from>
    <xdr:to>
      <xdr:col>0</xdr:col>
      <xdr:colOff>1182914</xdr:colOff>
      <xdr:row>3</xdr:row>
      <xdr:rowOff>44626</xdr:rowOff>
    </xdr:to>
    <xdr:pic>
      <xdr:nvPicPr>
        <xdr:cNvPr id="4" name="Picture 3">
          <a:extLst>
            <a:ext uri="{FF2B5EF4-FFF2-40B4-BE49-F238E27FC236}">
              <a16:creationId xmlns:a16="http://schemas.microsoft.com/office/drawing/2014/main" id="{FF789EAB-9CDD-443E-B730-C1D6D3E06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63286"/>
          <a:ext cx="1055914" cy="1069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145143</xdr:colOff>
      <xdr:row>0</xdr:row>
      <xdr:rowOff>108857</xdr:rowOff>
    </xdr:from>
    <xdr:to>
      <xdr:col>0</xdr:col>
      <xdr:colOff>1201057</xdr:colOff>
      <xdr:row>2</xdr:row>
      <xdr:rowOff>410809</xdr:rowOff>
    </xdr:to>
    <xdr:pic>
      <xdr:nvPicPr>
        <xdr:cNvPr id="4" name="Picture 3">
          <a:extLst>
            <a:ext uri="{FF2B5EF4-FFF2-40B4-BE49-F238E27FC236}">
              <a16:creationId xmlns:a16="http://schemas.microsoft.com/office/drawing/2014/main" id="{73D8738F-1282-4290-AC55-DF634409DD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3" y="108857"/>
          <a:ext cx="1055914" cy="1079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78620</xdr:colOff>
      <xdr:row>0</xdr:row>
      <xdr:rowOff>59266</xdr:rowOff>
    </xdr:from>
    <xdr:to>
      <xdr:col>0</xdr:col>
      <xdr:colOff>1134534</xdr:colOff>
      <xdr:row>2</xdr:row>
      <xdr:rowOff>358496</xdr:rowOff>
    </xdr:to>
    <xdr:pic>
      <xdr:nvPicPr>
        <xdr:cNvPr id="6" name="Picture 5">
          <a:extLst>
            <a:ext uri="{FF2B5EF4-FFF2-40B4-BE49-F238E27FC236}">
              <a16:creationId xmlns:a16="http://schemas.microsoft.com/office/drawing/2014/main" id="{CA919314-153D-47BD-98E1-79173B942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20" y="59266"/>
          <a:ext cx="1055914" cy="1069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169333</xdr:colOff>
      <xdr:row>0</xdr:row>
      <xdr:rowOff>186267</xdr:rowOff>
    </xdr:from>
    <xdr:to>
      <xdr:col>0</xdr:col>
      <xdr:colOff>1225247</xdr:colOff>
      <xdr:row>3</xdr:row>
      <xdr:rowOff>130502</xdr:rowOff>
    </xdr:to>
    <xdr:pic>
      <xdr:nvPicPr>
        <xdr:cNvPr id="10" name="Picture 9">
          <a:extLst>
            <a:ext uri="{FF2B5EF4-FFF2-40B4-BE49-F238E27FC236}">
              <a16:creationId xmlns:a16="http://schemas.microsoft.com/office/drawing/2014/main" id="{0E8A0C42-6F71-42CB-AB73-FCC5A310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3" y="186267"/>
          <a:ext cx="1055914" cy="11295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154818</xdr:colOff>
      <xdr:row>0</xdr:row>
      <xdr:rowOff>245532</xdr:rowOff>
    </xdr:from>
    <xdr:to>
      <xdr:col>0</xdr:col>
      <xdr:colOff>1210732</xdr:colOff>
      <xdr:row>3</xdr:row>
      <xdr:rowOff>189767</xdr:rowOff>
    </xdr:to>
    <xdr:pic>
      <xdr:nvPicPr>
        <xdr:cNvPr id="6" name="Picture 5">
          <a:extLst>
            <a:ext uri="{FF2B5EF4-FFF2-40B4-BE49-F238E27FC236}">
              <a16:creationId xmlns:a16="http://schemas.microsoft.com/office/drawing/2014/main" id="{8F673C3C-3F7E-4F8D-82C5-6883B03C4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818" y="245532"/>
          <a:ext cx="1055914" cy="11295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rgbClr val="FFFF99"/>
        </a:solidFill>
        <a:ln>
          <a:solidFill>
            <a:schemeClr val="bg1">
              <a:lumMod val="50000"/>
            </a:schemeClr>
          </a:solidFill>
        </a:ln>
      </a:spPr>
      <a:bodyPr vertOverflow="clip" horzOverflow="clip" wrap="square" rtlCol="0" anchor="t">
        <a:noAutofit/>
      </a:bodyPr>
      <a:lstStyle>
        <a:defPPr algn="ctr">
          <a:defRPr sz="1600" b="1" i="0"/>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H25"/>
  <sheetViews>
    <sheetView showGridLines="0" tabSelected="1" zoomScale="85" zoomScaleNormal="85" workbookViewId="0">
      <selection activeCell="G5" sqref="G5"/>
    </sheetView>
  </sheetViews>
  <sheetFormatPr defaultRowHeight="15" x14ac:dyDescent="0.25"/>
  <cols>
    <col min="1" max="1" width="41.140625" customWidth="1"/>
    <col min="2" max="6" width="17.42578125" style="1" customWidth="1"/>
    <col min="7" max="7" width="17.42578125" style="2" customWidth="1"/>
    <col min="8" max="8" width="65" customWidth="1"/>
  </cols>
  <sheetData>
    <row r="1" spans="1:8" s="14" customFormat="1" ht="27.75" x14ac:dyDescent="0.4">
      <c r="A1" s="15"/>
      <c r="B1" s="50"/>
      <c r="C1" s="11"/>
      <c r="D1" s="11"/>
      <c r="E1" s="11"/>
      <c r="F1" s="12"/>
      <c r="G1" s="12"/>
      <c r="H1" s="12"/>
    </row>
    <row r="2" spans="1:8" s="14" customFormat="1" ht="32.450000000000003" customHeight="1" x14ac:dyDescent="0.5">
      <c r="A2" s="125" t="s">
        <v>92</v>
      </c>
      <c r="B2" s="126"/>
      <c r="C2" s="127"/>
      <c r="D2" s="127"/>
      <c r="E2" s="127"/>
      <c r="F2" s="127"/>
      <c r="G2" s="127"/>
      <c r="H2" s="127"/>
    </row>
    <row r="3" spans="1:8" s="14" customFormat="1" ht="32.450000000000003" customHeight="1" x14ac:dyDescent="0.4">
      <c r="A3" s="141" t="s">
        <v>88</v>
      </c>
      <c r="B3" s="142"/>
      <c r="C3" s="142"/>
      <c r="D3" s="142"/>
      <c r="E3" s="142"/>
      <c r="F3" s="142"/>
      <c r="G3" s="142"/>
      <c r="H3" s="142"/>
    </row>
    <row r="4" spans="1:8" s="14" customFormat="1" ht="23.1" customHeight="1" x14ac:dyDescent="0.3">
      <c r="A4" s="143" t="s">
        <v>93</v>
      </c>
      <c r="B4" s="144"/>
      <c r="C4" s="144"/>
      <c r="D4" s="144"/>
      <c r="E4" s="144"/>
      <c r="F4" s="144"/>
      <c r="G4" s="144"/>
      <c r="H4" s="144"/>
    </row>
    <row r="5" spans="1:8" s="14" customFormat="1" ht="23.1" customHeight="1" x14ac:dyDescent="0.25">
      <c r="A5" s="15"/>
      <c r="C5" s="16"/>
      <c r="D5" s="17"/>
      <c r="E5" s="17"/>
      <c r="F5" s="17"/>
      <c r="G5" s="17"/>
      <c r="H5" s="17"/>
    </row>
    <row r="6" spans="1:8" s="14" customFormat="1" ht="11.45" customHeight="1" x14ac:dyDescent="0.35">
      <c r="A6" s="34"/>
      <c r="B6" s="2"/>
      <c r="C6" s="2"/>
      <c r="D6" s="2"/>
      <c r="E6" s="2"/>
      <c r="F6" s="2"/>
      <c r="G6" s="2"/>
      <c r="H6" s="2"/>
    </row>
    <row r="7" spans="1:8" s="14" customFormat="1" ht="31.5" customHeight="1" x14ac:dyDescent="0.25">
      <c r="A7" s="128" t="s">
        <v>84</v>
      </c>
      <c r="B7" s="129"/>
      <c r="C7" s="129"/>
      <c r="D7" s="129"/>
      <c r="E7" s="129"/>
      <c r="F7" s="129"/>
      <c r="G7" s="129"/>
      <c r="H7" s="129"/>
    </row>
    <row r="8" spans="1:8" s="29" customFormat="1" ht="60.95" customHeight="1" x14ac:dyDescent="0.35">
      <c r="A8" s="130" t="s">
        <v>98</v>
      </c>
      <c r="B8" s="131"/>
      <c r="C8" s="131"/>
      <c r="D8" s="131"/>
      <c r="E8" s="131"/>
      <c r="F8" s="131"/>
      <c r="G8" s="131"/>
      <c r="H8" s="131"/>
    </row>
    <row r="9" spans="1:8" ht="15.75" x14ac:dyDescent="0.25">
      <c r="A9" s="6"/>
      <c r="B9" s="8"/>
      <c r="C9" s="9"/>
      <c r="D9" s="9"/>
      <c r="E9" s="9"/>
      <c r="F9" s="5"/>
      <c r="G9" s="7"/>
      <c r="H9" s="6"/>
    </row>
    <row r="10" spans="1:8" ht="15.75" x14ac:dyDescent="0.25">
      <c r="A10" s="6"/>
      <c r="B10" s="8"/>
      <c r="C10" s="9"/>
      <c r="D10" s="9"/>
      <c r="E10" s="9"/>
      <c r="F10" s="5"/>
      <c r="G10" s="7"/>
      <c r="H10" s="6"/>
    </row>
    <row r="11" spans="1:8" ht="15.75" x14ac:dyDescent="0.25">
      <c r="A11" s="6"/>
      <c r="B11" s="8"/>
      <c r="C11" s="9"/>
      <c r="D11" s="9"/>
      <c r="E11" s="9"/>
      <c r="F11" s="5"/>
      <c r="G11" s="7"/>
      <c r="H11" s="6"/>
    </row>
    <row r="12" spans="1:8" s="38" customFormat="1" ht="25.5" customHeight="1" thickBot="1" x14ac:dyDescent="0.3">
      <c r="A12" s="41" t="s">
        <v>67</v>
      </c>
      <c r="B12" s="40" t="s">
        <v>22</v>
      </c>
      <c r="C12" s="40" t="s">
        <v>23</v>
      </c>
      <c r="D12" s="40" t="s">
        <v>33</v>
      </c>
      <c r="E12" s="42" t="s">
        <v>34</v>
      </c>
      <c r="F12" s="42" t="s">
        <v>46</v>
      </c>
      <c r="G12" s="42" t="s">
        <v>2</v>
      </c>
      <c r="H12" s="122" t="s">
        <v>25</v>
      </c>
    </row>
    <row r="13" spans="1:8" s="38" customFormat="1" ht="25.5" customHeight="1" thickTop="1" x14ac:dyDescent="0.25">
      <c r="A13" s="21" t="s">
        <v>26</v>
      </c>
      <c r="B13" s="43">
        <f>Roofs!G27</f>
        <v>10000</v>
      </c>
      <c r="C13" s="43">
        <f>Roofs!H27</f>
        <v>0</v>
      </c>
      <c r="D13" s="43">
        <f>Roofs!I27</f>
        <v>318270</v>
      </c>
      <c r="E13" s="43">
        <f>Roofs!J27</f>
        <v>0</v>
      </c>
      <c r="F13" s="44">
        <f>Roofs!K27</f>
        <v>196964.04175</v>
      </c>
      <c r="G13" s="119">
        <f t="shared" ref="G13:G19" si="0">SUM(B13:F13)</f>
        <v>525234.04174999997</v>
      </c>
      <c r="H13" s="123"/>
    </row>
    <row r="14" spans="1:8" s="38" customFormat="1" ht="25.5" customHeight="1" x14ac:dyDescent="0.25">
      <c r="A14" s="22" t="s">
        <v>1</v>
      </c>
      <c r="B14" s="45">
        <f>'Building Envelope'!F26</f>
        <v>95000</v>
      </c>
      <c r="C14" s="45">
        <f>'Building Envelope'!G26</f>
        <v>0</v>
      </c>
      <c r="D14" s="45">
        <f>'Building Envelope'!H26</f>
        <v>0</v>
      </c>
      <c r="E14" s="45">
        <f>'Building Envelope'!I26</f>
        <v>131127.24</v>
      </c>
      <c r="F14" s="46">
        <f>'Building Envelope'!J26</f>
        <v>0</v>
      </c>
      <c r="G14" s="120">
        <f t="shared" si="0"/>
        <v>226127.24</v>
      </c>
      <c r="H14" s="123"/>
    </row>
    <row r="15" spans="1:8" s="38" customFormat="1" ht="25.5" customHeight="1" x14ac:dyDescent="0.25">
      <c r="A15" s="22" t="s">
        <v>85</v>
      </c>
      <c r="B15" s="45">
        <f>HVAC!J35</f>
        <v>0</v>
      </c>
      <c r="C15" s="45">
        <f>HVAC!K35</f>
        <v>0</v>
      </c>
      <c r="D15" s="45">
        <f>HVAC!L35</f>
        <v>97602.8</v>
      </c>
      <c r="E15" s="45">
        <f>HVAC!M35</f>
        <v>0</v>
      </c>
      <c r="F15" s="46">
        <f>HVAC!N35</f>
        <v>0</v>
      </c>
      <c r="G15" s="120">
        <f t="shared" si="0"/>
        <v>97602.8</v>
      </c>
      <c r="H15" s="123"/>
    </row>
    <row r="16" spans="1:8" s="38" customFormat="1" ht="25.5" customHeight="1" x14ac:dyDescent="0.25">
      <c r="A16" s="22" t="s">
        <v>3</v>
      </c>
      <c r="B16" s="45">
        <f>'Parking Lot'!G26</f>
        <v>0</v>
      </c>
      <c r="C16" s="45">
        <f>'Parking Lot'!H26</f>
        <v>0</v>
      </c>
      <c r="D16" s="45">
        <f>'Parking Lot'!I26</f>
        <v>212180</v>
      </c>
      <c r="E16" s="45">
        <f>'Parking Lot'!J26</f>
        <v>0</v>
      </c>
      <c r="F16" s="46">
        <f>'Parking Lot'!K26</f>
        <v>0</v>
      </c>
      <c r="G16" s="120">
        <f t="shared" si="0"/>
        <v>212180</v>
      </c>
      <c r="H16" s="123"/>
    </row>
    <row r="17" spans="1:8" s="38" customFormat="1" ht="25.5" customHeight="1" x14ac:dyDescent="0.25">
      <c r="A17" s="22" t="s">
        <v>7</v>
      </c>
      <c r="B17" s="45">
        <f>Security!F25</f>
        <v>0</v>
      </c>
      <c r="C17" s="45">
        <f>Security!G25</f>
        <v>123600</v>
      </c>
      <c r="D17" s="45">
        <f>Security!H25</f>
        <v>0</v>
      </c>
      <c r="E17" s="45">
        <f>Security!I25</f>
        <v>0</v>
      </c>
      <c r="F17" s="45">
        <f>Security!J25</f>
        <v>0</v>
      </c>
      <c r="G17" s="120">
        <f t="shared" si="0"/>
        <v>123600</v>
      </c>
      <c r="H17" s="123"/>
    </row>
    <row r="18" spans="1:8" s="38" customFormat="1" ht="25.5" customHeight="1" x14ac:dyDescent="0.25">
      <c r="A18" s="23" t="s">
        <v>29</v>
      </c>
      <c r="B18" s="45">
        <f>'Loss Control'!F25</f>
        <v>20000</v>
      </c>
      <c r="C18" s="45">
        <f>'Loss Control'!G25</f>
        <v>10300</v>
      </c>
      <c r="D18" s="45">
        <f>'Loss Control'!H25</f>
        <v>0</v>
      </c>
      <c r="E18" s="45">
        <f>'Loss Control'!I25</f>
        <v>0</v>
      </c>
      <c r="F18" s="46">
        <f>'Loss Control'!J25</f>
        <v>0</v>
      </c>
      <c r="G18" s="120">
        <f t="shared" si="0"/>
        <v>30300</v>
      </c>
      <c r="H18" s="123"/>
    </row>
    <row r="19" spans="1:8" s="38" customFormat="1" ht="25.5" customHeight="1" thickBot="1" x14ac:dyDescent="0.3">
      <c r="A19" s="23" t="s">
        <v>32</v>
      </c>
      <c r="B19" s="56">
        <f>Other!F25</f>
        <v>0</v>
      </c>
      <c r="C19" s="56">
        <f>Other!G25</f>
        <v>72100</v>
      </c>
      <c r="D19" s="56">
        <f>Other!H25</f>
        <v>42436</v>
      </c>
      <c r="E19" s="56">
        <f>Other!I25</f>
        <v>0</v>
      </c>
      <c r="F19" s="57">
        <f>Other!J25</f>
        <v>0</v>
      </c>
      <c r="G19" s="121">
        <f t="shared" si="0"/>
        <v>114536</v>
      </c>
      <c r="H19" s="124"/>
    </row>
    <row r="20" spans="1:8" s="51" customFormat="1" ht="25.5" customHeight="1" thickTop="1" thickBot="1" x14ac:dyDescent="0.3">
      <c r="A20" s="61" t="s">
        <v>47</v>
      </c>
      <c r="B20" s="62">
        <f t="shared" ref="B20:G20" si="1">SUM(B13:B19)</f>
        <v>125000</v>
      </c>
      <c r="C20" s="62">
        <f t="shared" si="1"/>
        <v>206000</v>
      </c>
      <c r="D20" s="62">
        <f t="shared" si="1"/>
        <v>670488.80000000005</v>
      </c>
      <c r="E20" s="62">
        <f t="shared" si="1"/>
        <v>131127.24</v>
      </c>
      <c r="F20" s="63">
        <f t="shared" si="1"/>
        <v>196964.04175</v>
      </c>
      <c r="G20" s="64">
        <f t="shared" si="1"/>
        <v>1329580.0817499999</v>
      </c>
      <c r="H20" s="65"/>
    </row>
    <row r="21" spans="1:8" s="39" customFormat="1" ht="25.5" customHeight="1" thickTop="1" x14ac:dyDescent="0.2">
      <c r="A21" s="28" t="s">
        <v>35</v>
      </c>
      <c r="B21" s="58">
        <v>500000</v>
      </c>
      <c r="C21" s="59">
        <f>B24</f>
        <v>525000</v>
      </c>
      <c r="D21" s="59">
        <f t="shared" ref="D21:F21" si="2">C24</f>
        <v>469000</v>
      </c>
      <c r="E21" s="59">
        <f t="shared" si="2"/>
        <v>-51488.800000000047</v>
      </c>
      <c r="F21" s="60">
        <f t="shared" si="2"/>
        <v>-32616.040000000037</v>
      </c>
      <c r="G21" s="137" t="s">
        <v>86</v>
      </c>
      <c r="H21" s="138"/>
    </row>
    <row r="22" spans="1:8" s="39" customFormat="1" ht="25.5" customHeight="1" x14ac:dyDescent="0.2">
      <c r="A22" s="52" t="s">
        <v>36</v>
      </c>
      <c r="B22" s="53">
        <v>150000</v>
      </c>
      <c r="C22" s="53">
        <v>150000</v>
      </c>
      <c r="D22" s="53">
        <v>150000</v>
      </c>
      <c r="E22" s="53">
        <v>150000</v>
      </c>
      <c r="F22" s="54">
        <v>150000</v>
      </c>
      <c r="G22" s="139" t="s">
        <v>87</v>
      </c>
      <c r="H22" s="140"/>
    </row>
    <row r="23" spans="1:8" s="39" customFormat="1" ht="25.5" customHeight="1" thickBot="1" x14ac:dyDescent="0.25">
      <c r="A23" s="66" t="s">
        <v>37</v>
      </c>
      <c r="B23" s="67">
        <f>-B20</f>
        <v>-125000</v>
      </c>
      <c r="C23" s="67">
        <f t="shared" ref="C23:F23" si="3">-C20</f>
        <v>-206000</v>
      </c>
      <c r="D23" s="67">
        <f t="shared" si="3"/>
        <v>-670488.80000000005</v>
      </c>
      <c r="E23" s="67">
        <f t="shared" si="3"/>
        <v>-131127.24</v>
      </c>
      <c r="F23" s="68">
        <f t="shared" si="3"/>
        <v>-196964.04175</v>
      </c>
      <c r="G23" s="139"/>
      <c r="H23" s="140"/>
    </row>
    <row r="24" spans="1:8" s="38" customFormat="1" ht="25.5" customHeight="1" thickTop="1" thickBot="1" x14ac:dyDescent="0.3">
      <c r="A24" s="61" t="s">
        <v>38</v>
      </c>
      <c r="B24" s="62">
        <f>B21+B22+B23</f>
        <v>525000</v>
      </c>
      <c r="C24" s="62">
        <f t="shared" ref="C24:F24" si="4">C21+C22+C23</f>
        <v>469000</v>
      </c>
      <c r="D24" s="62">
        <f t="shared" si="4"/>
        <v>-51488.800000000047</v>
      </c>
      <c r="E24" s="62">
        <f t="shared" si="4"/>
        <v>-32616.040000000037</v>
      </c>
      <c r="F24" s="62">
        <f t="shared" si="4"/>
        <v>-79580.081750000041</v>
      </c>
      <c r="G24" s="135" t="s">
        <v>65</v>
      </c>
      <c r="H24" s="136"/>
    </row>
    <row r="25" spans="1:8" ht="71.45" customHeight="1" thickTop="1" x14ac:dyDescent="0.25">
      <c r="A25" s="132" t="s">
        <v>39</v>
      </c>
      <c r="B25" s="133"/>
      <c r="C25" s="133"/>
      <c r="D25" s="133"/>
      <c r="E25" s="133"/>
      <c r="F25" s="133"/>
      <c r="G25" s="133"/>
      <c r="H25" s="134"/>
    </row>
  </sheetData>
  <mergeCells count="10">
    <mergeCell ref="A2:H2"/>
    <mergeCell ref="A7:H7"/>
    <mergeCell ref="A8:H8"/>
    <mergeCell ref="A25:H25"/>
    <mergeCell ref="G24:H24"/>
    <mergeCell ref="G21:H21"/>
    <mergeCell ref="G22:H22"/>
    <mergeCell ref="G23:H23"/>
    <mergeCell ref="A3:H3"/>
    <mergeCell ref="A4:H4"/>
  </mergeCells>
  <conditionalFormatting sqref="B24:F24">
    <cfRule type="cellIs" dxfId="7" priority="1" operator="lessThan">
      <formula>0</formula>
    </cfRule>
  </conditionalFormatting>
  <printOptions horizontalCentered="1"/>
  <pageMargins left="0.5" right="0.5" top="0.5" bottom="0.5" header="0.3" footer="0.3"/>
  <pageSetup paperSize="3" scale="99"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9"/>
  <sheetViews>
    <sheetView showGridLines="0" zoomScale="70" zoomScaleNormal="70" workbookViewId="0">
      <selection activeCell="A5" sqref="A5:L6"/>
    </sheetView>
  </sheetViews>
  <sheetFormatPr defaultColWidth="9.140625" defaultRowHeight="15" x14ac:dyDescent="0.25"/>
  <cols>
    <col min="1" max="1" width="37.28515625" style="15" customWidth="1"/>
    <col min="2" max="2" width="28.140625" style="15" customWidth="1"/>
    <col min="3" max="3" width="17.7109375" style="16" customWidth="1"/>
    <col min="4" max="4" width="14.7109375" style="16" customWidth="1"/>
    <col min="5" max="5" width="17" style="16" customWidth="1"/>
    <col min="6" max="6" width="52" style="16" customWidth="1"/>
    <col min="7" max="11" width="11.85546875" style="17" customWidth="1"/>
    <col min="12" max="12" width="11.85546875" style="16" customWidth="1"/>
    <col min="13" max="16384" width="9.140625" style="14"/>
  </cols>
  <sheetData>
    <row r="1" spans="1:12" ht="27.75" x14ac:dyDescent="0.4">
      <c r="B1" s="50"/>
      <c r="C1" s="11"/>
      <c r="D1" s="11"/>
      <c r="E1" s="156"/>
      <c r="F1" s="160"/>
      <c r="G1" s="160"/>
      <c r="H1" s="160"/>
      <c r="I1" s="160"/>
      <c r="J1" s="160"/>
      <c r="K1" s="160"/>
      <c r="L1" s="160"/>
    </row>
    <row r="2" spans="1:12" ht="32.450000000000003" customHeight="1" x14ac:dyDescent="0.5">
      <c r="A2" s="161" t="str">
        <f>Summary!A2</f>
        <v>[Parish/School Name]</v>
      </c>
      <c r="B2" s="127"/>
      <c r="C2" s="127"/>
      <c r="D2" s="127"/>
      <c r="E2" s="127"/>
      <c r="F2" s="127"/>
      <c r="G2" s="127"/>
      <c r="H2" s="127"/>
      <c r="I2" s="127"/>
      <c r="J2" s="127"/>
      <c r="K2" s="127"/>
      <c r="L2" s="159"/>
    </row>
    <row r="3" spans="1:12" ht="32.450000000000003" customHeight="1" x14ac:dyDescent="0.4">
      <c r="A3" s="162" t="s">
        <v>88</v>
      </c>
      <c r="B3" s="163"/>
      <c r="C3" s="163"/>
      <c r="D3" s="163"/>
      <c r="E3" s="163"/>
      <c r="F3" s="163"/>
      <c r="G3" s="163"/>
      <c r="H3" s="163"/>
      <c r="I3" s="163"/>
      <c r="J3" s="163"/>
      <c r="K3" s="163"/>
      <c r="L3" s="159"/>
    </row>
    <row r="4" spans="1:12" ht="23.1" customHeight="1" x14ac:dyDescent="0.3">
      <c r="A4" s="143" t="str">
        <f>Summary!A4</f>
        <v>[Date]</v>
      </c>
      <c r="B4" s="144"/>
      <c r="C4" s="144"/>
      <c r="D4" s="144"/>
      <c r="E4" s="144"/>
      <c r="F4" s="144"/>
      <c r="G4" s="144"/>
      <c r="H4" s="144"/>
      <c r="I4" s="144"/>
      <c r="J4" s="144"/>
      <c r="K4" s="144"/>
      <c r="L4" s="159"/>
    </row>
    <row r="5" spans="1:12" ht="23.1" customHeight="1" x14ac:dyDescent="0.25">
      <c r="A5" s="158"/>
      <c r="B5" s="159"/>
      <c r="C5" s="159"/>
      <c r="D5" s="159"/>
      <c r="E5" s="159"/>
      <c r="F5" s="159"/>
      <c r="G5" s="159"/>
      <c r="H5" s="159"/>
      <c r="I5" s="159"/>
      <c r="J5" s="159"/>
      <c r="K5" s="159"/>
      <c r="L5" s="159"/>
    </row>
    <row r="6" spans="1:12" ht="11.45" customHeight="1" x14ac:dyDescent="0.25">
      <c r="A6" s="159"/>
      <c r="B6" s="159"/>
      <c r="C6" s="159"/>
      <c r="D6" s="159"/>
      <c r="E6" s="159"/>
      <c r="F6" s="159"/>
      <c r="G6" s="159"/>
      <c r="H6" s="159"/>
      <c r="I6" s="159"/>
      <c r="J6" s="159"/>
      <c r="K6" s="159"/>
      <c r="L6" s="159"/>
    </row>
    <row r="7" spans="1:12" ht="30.95" customHeight="1" x14ac:dyDescent="0.5">
      <c r="A7" s="153" t="s">
        <v>26</v>
      </c>
      <c r="B7" s="154"/>
      <c r="C7" s="154"/>
      <c r="D7" s="154"/>
      <c r="E7" s="154"/>
      <c r="F7" s="154"/>
      <c r="G7" s="154"/>
      <c r="H7" s="154"/>
      <c r="I7" s="154"/>
      <c r="J7" s="154"/>
      <c r="K7" s="154"/>
      <c r="L7" s="155"/>
    </row>
    <row r="8" spans="1:12" s="29" customFormat="1" ht="95.45" customHeight="1" x14ac:dyDescent="0.35">
      <c r="A8" s="156" t="s">
        <v>97</v>
      </c>
      <c r="B8" s="157"/>
      <c r="C8" s="157"/>
      <c r="D8" s="157"/>
      <c r="E8" s="157"/>
      <c r="F8" s="157"/>
      <c r="G8" s="157"/>
      <c r="H8" s="157"/>
      <c r="I8" s="157"/>
      <c r="J8" s="157"/>
      <c r="K8" s="157"/>
      <c r="L8" s="157"/>
    </row>
    <row r="9" spans="1:12" s="37" customFormat="1" ht="25.5" customHeight="1" x14ac:dyDescent="0.25">
      <c r="A9" s="145" t="s">
        <v>95</v>
      </c>
      <c r="B9" s="146"/>
      <c r="C9" s="146"/>
      <c r="D9" s="147"/>
      <c r="E9" s="147"/>
      <c r="F9" s="147"/>
      <c r="G9" s="148" t="s">
        <v>91</v>
      </c>
      <c r="H9" s="149"/>
      <c r="I9" s="149"/>
      <c r="J9" s="149"/>
      <c r="K9" s="149"/>
      <c r="L9" s="150"/>
    </row>
    <row r="10" spans="1:12" s="36" customFormat="1" ht="33.950000000000003" customHeight="1" x14ac:dyDescent="0.25">
      <c r="A10" s="92" t="s">
        <v>5</v>
      </c>
      <c r="B10" s="93" t="s">
        <v>11</v>
      </c>
      <c r="C10" s="93" t="s">
        <v>6</v>
      </c>
      <c r="D10" s="93" t="s">
        <v>40</v>
      </c>
      <c r="E10" s="93" t="s">
        <v>68</v>
      </c>
      <c r="F10" s="92" t="s">
        <v>25</v>
      </c>
      <c r="G10" s="87" t="str">
        <f>Summary!B12</f>
        <v>FY 23-24</v>
      </c>
      <c r="H10" s="87" t="str">
        <f>Summary!C12</f>
        <v>FY 24-25</v>
      </c>
      <c r="I10" s="87" t="str">
        <f>Summary!D12</f>
        <v>FY 25-26</v>
      </c>
      <c r="J10" s="87" t="str">
        <f>Summary!E12</f>
        <v>FY 26-27</v>
      </c>
      <c r="K10" s="87" t="str">
        <f>Summary!F12</f>
        <v>FY 27-28</v>
      </c>
      <c r="L10" s="87" t="s">
        <v>2</v>
      </c>
    </row>
    <row r="11" spans="1:12" s="37" customFormat="1" ht="25.5" customHeight="1" x14ac:dyDescent="0.25">
      <c r="A11" s="101" t="s">
        <v>48</v>
      </c>
      <c r="B11" s="102" t="s">
        <v>42</v>
      </c>
      <c r="C11" s="102" t="s">
        <v>55</v>
      </c>
      <c r="D11" s="102">
        <v>3</v>
      </c>
      <c r="E11" s="97">
        <v>300000</v>
      </c>
      <c r="F11" s="103"/>
      <c r="G11" s="74">
        <f t="shared" ref="G11:G26" si="0">IF($D11=1,$E11,0)</f>
        <v>0</v>
      </c>
      <c r="H11" s="74">
        <f t="shared" ref="H11:H26" si="1">IF($D11=2,$E11*1.03,0)</f>
        <v>0</v>
      </c>
      <c r="I11" s="74">
        <f t="shared" ref="I11:I26" si="2">IF($D11=3,$E11*1.03*1.03,0)</f>
        <v>318270</v>
      </c>
      <c r="J11" s="74">
        <f t="shared" ref="J11:J26" si="3">IF($D11=4,$E11*1.03*1.03*1.03,0)</f>
        <v>0</v>
      </c>
      <c r="K11" s="74">
        <f t="shared" ref="K11:K26" si="4">IF($D11=5,$E11*1.03*1.03*1.03*1.03,0)</f>
        <v>0</v>
      </c>
      <c r="L11" s="75">
        <f>SUM(G11:K11)</f>
        <v>318270</v>
      </c>
    </row>
    <row r="12" spans="1:12" s="37" customFormat="1" ht="25.5" customHeight="1" x14ac:dyDescent="0.25">
      <c r="A12" s="94" t="s">
        <v>49</v>
      </c>
      <c r="B12" s="95" t="s">
        <v>43</v>
      </c>
      <c r="C12" s="95" t="s">
        <v>57</v>
      </c>
      <c r="D12" s="95">
        <v>7</v>
      </c>
      <c r="E12" s="97">
        <v>250000</v>
      </c>
      <c r="F12" s="103"/>
      <c r="G12" s="74">
        <f t="shared" si="0"/>
        <v>0</v>
      </c>
      <c r="H12" s="74">
        <f t="shared" si="1"/>
        <v>0</v>
      </c>
      <c r="I12" s="74">
        <f t="shared" si="2"/>
        <v>0</v>
      </c>
      <c r="J12" s="74">
        <f t="shared" si="3"/>
        <v>0</v>
      </c>
      <c r="K12" s="74">
        <f t="shared" si="4"/>
        <v>0</v>
      </c>
      <c r="L12" s="75">
        <f t="shared" ref="L12:L26" si="5">SUM(G12:K12)</f>
        <v>0</v>
      </c>
    </row>
    <row r="13" spans="1:12" s="37" customFormat="1" ht="25.5" customHeight="1" x14ac:dyDescent="0.25">
      <c r="A13" s="94" t="s">
        <v>50</v>
      </c>
      <c r="B13" s="95" t="s">
        <v>41</v>
      </c>
      <c r="C13" s="95" t="s">
        <v>56</v>
      </c>
      <c r="D13" s="95">
        <v>6</v>
      </c>
      <c r="E13" s="97">
        <v>100000</v>
      </c>
      <c r="F13" s="103"/>
      <c r="G13" s="74">
        <f t="shared" si="0"/>
        <v>0</v>
      </c>
      <c r="H13" s="74">
        <f t="shared" si="1"/>
        <v>0</v>
      </c>
      <c r="I13" s="74">
        <f t="shared" si="2"/>
        <v>0</v>
      </c>
      <c r="J13" s="74">
        <f t="shared" si="3"/>
        <v>0</v>
      </c>
      <c r="K13" s="74">
        <f t="shared" si="4"/>
        <v>0</v>
      </c>
      <c r="L13" s="75">
        <f t="shared" si="5"/>
        <v>0</v>
      </c>
    </row>
    <row r="14" spans="1:12" s="37" customFormat="1" ht="25.5" customHeight="1" x14ac:dyDescent="0.25">
      <c r="A14" s="94" t="s">
        <v>51</v>
      </c>
      <c r="B14" s="95" t="s">
        <v>41</v>
      </c>
      <c r="C14" s="95" t="s">
        <v>57</v>
      </c>
      <c r="D14" s="95">
        <v>10</v>
      </c>
      <c r="E14" s="97">
        <v>20000</v>
      </c>
      <c r="F14" s="103"/>
      <c r="G14" s="74">
        <f t="shared" si="0"/>
        <v>0</v>
      </c>
      <c r="H14" s="74">
        <f t="shared" si="1"/>
        <v>0</v>
      </c>
      <c r="I14" s="74">
        <f t="shared" si="2"/>
        <v>0</v>
      </c>
      <c r="J14" s="74">
        <f t="shared" si="3"/>
        <v>0</v>
      </c>
      <c r="K14" s="74">
        <f t="shared" si="4"/>
        <v>0</v>
      </c>
      <c r="L14" s="75">
        <f t="shared" si="5"/>
        <v>0</v>
      </c>
    </row>
    <row r="15" spans="1:12" s="37" customFormat="1" ht="25.5" customHeight="1" x14ac:dyDescent="0.25">
      <c r="A15" s="94" t="s">
        <v>52</v>
      </c>
      <c r="B15" s="95" t="s">
        <v>44</v>
      </c>
      <c r="C15" s="95" t="s">
        <v>56</v>
      </c>
      <c r="D15" s="95">
        <v>5</v>
      </c>
      <c r="E15" s="97">
        <v>175000</v>
      </c>
      <c r="F15" s="103"/>
      <c r="G15" s="74">
        <f t="shared" si="0"/>
        <v>0</v>
      </c>
      <c r="H15" s="74">
        <f t="shared" si="1"/>
        <v>0</v>
      </c>
      <c r="I15" s="74">
        <f t="shared" si="2"/>
        <v>0</v>
      </c>
      <c r="J15" s="74">
        <f t="shared" si="3"/>
        <v>0</v>
      </c>
      <c r="K15" s="74">
        <f t="shared" si="4"/>
        <v>196964.04175</v>
      </c>
      <c r="L15" s="75">
        <f t="shared" si="5"/>
        <v>196964.04175</v>
      </c>
    </row>
    <row r="16" spans="1:12" s="37" customFormat="1" ht="25.5" customHeight="1" x14ac:dyDescent="0.25">
      <c r="A16" s="94" t="s">
        <v>53</v>
      </c>
      <c r="B16" s="95" t="s">
        <v>44</v>
      </c>
      <c r="C16" s="95" t="s">
        <v>57</v>
      </c>
      <c r="D16" s="95">
        <v>8</v>
      </c>
      <c r="E16" s="97">
        <v>90000</v>
      </c>
      <c r="F16" s="103"/>
      <c r="G16" s="74">
        <f t="shared" si="0"/>
        <v>0</v>
      </c>
      <c r="H16" s="74">
        <f t="shared" si="1"/>
        <v>0</v>
      </c>
      <c r="I16" s="74">
        <f t="shared" si="2"/>
        <v>0</v>
      </c>
      <c r="J16" s="74">
        <f t="shared" si="3"/>
        <v>0</v>
      </c>
      <c r="K16" s="74">
        <f t="shared" si="4"/>
        <v>0</v>
      </c>
      <c r="L16" s="75">
        <f t="shared" si="5"/>
        <v>0</v>
      </c>
    </row>
    <row r="17" spans="1:12" s="37" customFormat="1" ht="25.5" customHeight="1" x14ac:dyDescent="0.25">
      <c r="A17" s="94" t="s">
        <v>66</v>
      </c>
      <c r="B17" s="95" t="s">
        <v>44</v>
      </c>
      <c r="C17" s="95" t="s">
        <v>57</v>
      </c>
      <c r="D17" s="95">
        <v>7</v>
      </c>
      <c r="E17" s="97">
        <v>80000</v>
      </c>
      <c r="F17" s="103"/>
      <c r="G17" s="74">
        <f t="shared" si="0"/>
        <v>0</v>
      </c>
      <c r="H17" s="74">
        <f t="shared" si="1"/>
        <v>0</v>
      </c>
      <c r="I17" s="74">
        <f t="shared" si="2"/>
        <v>0</v>
      </c>
      <c r="J17" s="74">
        <f t="shared" si="3"/>
        <v>0</v>
      </c>
      <c r="K17" s="74">
        <f t="shared" si="4"/>
        <v>0</v>
      </c>
      <c r="L17" s="75">
        <f t="shared" si="5"/>
        <v>0</v>
      </c>
    </row>
    <row r="18" spans="1:12" s="37" customFormat="1" ht="25.5" customHeight="1" x14ac:dyDescent="0.25">
      <c r="A18" s="94" t="s">
        <v>54</v>
      </c>
      <c r="B18" s="95" t="s">
        <v>41</v>
      </c>
      <c r="C18" s="95" t="s">
        <v>55</v>
      </c>
      <c r="D18" s="95">
        <v>1</v>
      </c>
      <c r="E18" s="97">
        <v>10000</v>
      </c>
      <c r="F18" s="103"/>
      <c r="G18" s="74">
        <f t="shared" si="0"/>
        <v>10000</v>
      </c>
      <c r="H18" s="74">
        <f t="shared" si="1"/>
        <v>0</v>
      </c>
      <c r="I18" s="74">
        <f t="shared" si="2"/>
        <v>0</v>
      </c>
      <c r="J18" s="74">
        <f t="shared" si="3"/>
        <v>0</v>
      </c>
      <c r="K18" s="74">
        <f t="shared" si="4"/>
        <v>0</v>
      </c>
      <c r="L18" s="75">
        <f t="shared" si="5"/>
        <v>10000</v>
      </c>
    </row>
    <row r="19" spans="1:12" s="37" customFormat="1" ht="25.5" customHeight="1" x14ac:dyDescent="0.25">
      <c r="A19" s="94"/>
      <c r="B19" s="95"/>
      <c r="C19" s="95"/>
      <c r="D19" s="95"/>
      <c r="E19" s="97"/>
      <c r="F19" s="103"/>
      <c r="G19" s="74">
        <f t="shared" si="0"/>
        <v>0</v>
      </c>
      <c r="H19" s="74">
        <f t="shared" si="1"/>
        <v>0</v>
      </c>
      <c r="I19" s="74">
        <f t="shared" si="2"/>
        <v>0</v>
      </c>
      <c r="J19" s="74">
        <f t="shared" si="3"/>
        <v>0</v>
      </c>
      <c r="K19" s="74">
        <f t="shared" si="4"/>
        <v>0</v>
      </c>
      <c r="L19" s="75">
        <f t="shared" si="5"/>
        <v>0</v>
      </c>
    </row>
    <row r="20" spans="1:12" s="37" customFormat="1" ht="25.5" customHeight="1" x14ac:dyDescent="0.25">
      <c r="A20" s="94"/>
      <c r="B20" s="95"/>
      <c r="C20" s="95"/>
      <c r="D20" s="95"/>
      <c r="E20" s="97"/>
      <c r="F20" s="103"/>
      <c r="G20" s="74">
        <f t="shared" si="0"/>
        <v>0</v>
      </c>
      <c r="H20" s="74">
        <f t="shared" si="1"/>
        <v>0</v>
      </c>
      <c r="I20" s="74">
        <f t="shared" si="2"/>
        <v>0</v>
      </c>
      <c r="J20" s="74">
        <f t="shared" si="3"/>
        <v>0</v>
      </c>
      <c r="K20" s="74">
        <f t="shared" si="4"/>
        <v>0</v>
      </c>
      <c r="L20" s="75">
        <f t="shared" si="5"/>
        <v>0</v>
      </c>
    </row>
    <row r="21" spans="1:12" s="37" customFormat="1" ht="25.5" customHeight="1" x14ac:dyDescent="0.25">
      <c r="A21" s="94"/>
      <c r="B21" s="95"/>
      <c r="C21" s="95"/>
      <c r="D21" s="95"/>
      <c r="E21" s="97"/>
      <c r="F21" s="103"/>
      <c r="G21" s="74">
        <f t="shared" si="0"/>
        <v>0</v>
      </c>
      <c r="H21" s="74">
        <f t="shared" si="1"/>
        <v>0</v>
      </c>
      <c r="I21" s="74">
        <f t="shared" si="2"/>
        <v>0</v>
      </c>
      <c r="J21" s="74">
        <f t="shared" si="3"/>
        <v>0</v>
      </c>
      <c r="K21" s="74">
        <f t="shared" si="4"/>
        <v>0</v>
      </c>
      <c r="L21" s="75">
        <f t="shared" si="5"/>
        <v>0</v>
      </c>
    </row>
    <row r="22" spans="1:12" s="37" customFormat="1" ht="25.5" customHeight="1" x14ac:dyDescent="0.25">
      <c r="A22" s="94"/>
      <c r="B22" s="95"/>
      <c r="C22" s="95"/>
      <c r="D22" s="95"/>
      <c r="E22" s="97"/>
      <c r="F22" s="103"/>
      <c r="G22" s="74">
        <f t="shared" si="0"/>
        <v>0</v>
      </c>
      <c r="H22" s="74">
        <f t="shared" si="1"/>
        <v>0</v>
      </c>
      <c r="I22" s="74">
        <f t="shared" si="2"/>
        <v>0</v>
      </c>
      <c r="J22" s="74">
        <f t="shared" si="3"/>
        <v>0</v>
      </c>
      <c r="K22" s="74">
        <f t="shared" si="4"/>
        <v>0</v>
      </c>
      <c r="L22" s="75">
        <f t="shared" si="5"/>
        <v>0</v>
      </c>
    </row>
    <row r="23" spans="1:12" s="37" customFormat="1" ht="25.5" customHeight="1" x14ac:dyDescent="0.25">
      <c r="A23" s="94"/>
      <c r="B23" s="95"/>
      <c r="C23" s="95"/>
      <c r="D23" s="95"/>
      <c r="E23" s="97"/>
      <c r="F23" s="103"/>
      <c r="G23" s="74">
        <f t="shared" si="0"/>
        <v>0</v>
      </c>
      <c r="H23" s="74">
        <f t="shared" si="1"/>
        <v>0</v>
      </c>
      <c r="I23" s="74">
        <f t="shared" si="2"/>
        <v>0</v>
      </c>
      <c r="J23" s="74">
        <f t="shared" si="3"/>
        <v>0</v>
      </c>
      <c r="K23" s="74">
        <f t="shared" si="4"/>
        <v>0</v>
      </c>
      <c r="L23" s="75">
        <f t="shared" si="5"/>
        <v>0</v>
      </c>
    </row>
    <row r="24" spans="1:12" s="37" customFormat="1" ht="25.5" customHeight="1" x14ac:dyDescent="0.25">
      <c r="A24" s="94"/>
      <c r="B24" s="95"/>
      <c r="C24" s="95"/>
      <c r="D24" s="95"/>
      <c r="E24" s="97"/>
      <c r="F24" s="103"/>
      <c r="G24" s="74">
        <f t="shared" si="0"/>
        <v>0</v>
      </c>
      <c r="H24" s="74">
        <f t="shared" si="1"/>
        <v>0</v>
      </c>
      <c r="I24" s="74">
        <f t="shared" si="2"/>
        <v>0</v>
      </c>
      <c r="J24" s="74">
        <f t="shared" si="3"/>
        <v>0</v>
      </c>
      <c r="K24" s="74">
        <f t="shared" si="4"/>
        <v>0</v>
      </c>
      <c r="L24" s="75">
        <f t="shared" si="5"/>
        <v>0</v>
      </c>
    </row>
    <row r="25" spans="1:12" s="37" customFormat="1" ht="25.5" customHeight="1" x14ac:dyDescent="0.25">
      <c r="A25" s="94"/>
      <c r="B25" s="95"/>
      <c r="C25" s="95"/>
      <c r="D25" s="95"/>
      <c r="E25" s="97"/>
      <c r="F25" s="103"/>
      <c r="G25" s="74">
        <f t="shared" si="0"/>
        <v>0</v>
      </c>
      <c r="H25" s="74">
        <f t="shared" si="1"/>
        <v>0</v>
      </c>
      <c r="I25" s="74">
        <f t="shared" si="2"/>
        <v>0</v>
      </c>
      <c r="J25" s="74">
        <f t="shared" si="3"/>
        <v>0</v>
      </c>
      <c r="K25" s="74">
        <f t="shared" si="4"/>
        <v>0</v>
      </c>
      <c r="L25" s="75">
        <f t="shared" si="5"/>
        <v>0</v>
      </c>
    </row>
    <row r="26" spans="1:12" s="37" customFormat="1" ht="25.5" customHeight="1" x14ac:dyDescent="0.25">
      <c r="A26" s="98"/>
      <c r="B26" s="99"/>
      <c r="C26" s="99"/>
      <c r="D26" s="99"/>
      <c r="E26" s="78"/>
      <c r="F26" s="104"/>
      <c r="G26" s="88">
        <f t="shared" si="0"/>
        <v>0</v>
      </c>
      <c r="H26" s="88">
        <f t="shared" si="1"/>
        <v>0</v>
      </c>
      <c r="I26" s="88">
        <f t="shared" si="2"/>
        <v>0</v>
      </c>
      <c r="J26" s="88">
        <f t="shared" si="3"/>
        <v>0</v>
      </c>
      <c r="K26" s="88">
        <f t="shared" si="4"/>
        <v>0</v>
      </c>
      <c r="L26" s="89">
        <f t="shared" si="5"/>
        <v>0</v>
      </c>
    </row>
    <row r="27" spans="1:12" s="118" customFormat="1" ht="25.5" customHeight="1" x14ac:dyDescent="0.25">
      <c r="A27" s="79" t="s">
        <v>77</v>
      </c>
      <c r="B27" s="80"/>
      <c r="C27" s="81"/>
      <c r="D27" s="81"/>
      <c r="E27" s="81"/>
      <c r="F27" s="105"/>
      <c r="G27" s="76">
        <f t="shared" ref="G27:L27" si="6">SUM(G11:G26)</f>
        <v>10000</v>
      </c>
      <c r="H27" s="76">
        <f t="shared" si="6"/>
        <v>0</v>
      </c>
      <c r="I27" s="76">
        <f t="shared" si="6"/>
        <v>318270</v>
      </c>
      <c r="J27" s="76">
        <f t="shared" si="6"/>
        <v>0</v>
      </c>
      <c r="K27" s="76">
        <f t="shared" si="6"/>
        <v>196964.04175</v>
      </c>
      <c r="L27" s="76">
        <f t="shared" si="6"/>
        <v>525234.04174999997</v>
      </c>
    </row>
    <row r="28" spans="1:12" s="37" customFormat="1" ht="17.100000000000001" customHeight="1" x14ac:dyDescent="0.25">
      <c r="A28" s="47"/>
      <c r="B28" s="47"/>
      <c r="C28" s="48"/>
      <c r="D28" s="48"/>
      <c r="E28" s="48"/>
      <c r="F28" s="48"/>
      <c r="G28" s="30"/>
      <c r="H28" s="30"/>
      <c r="I28" s="30"/>
      <c r="J28" s="30"/>
      <c r="K28" s="30"/>
      <c r="L28" s="48"/>
    </row>
    <row r="29" spans="1:12" s="37" customFormat="1" ht="17.100000000000001" customHeight="1" x14ac:dyDescent="0.3">
      <c r="A29" s="69" t="s">
        <v>70</v>
      </c>
      <c r="B29" s="47"/>
      <c r="C29" s="48"/>
      <c r="D29" s="48"/>
      <c r="E29" s="48"/>
      <c r="F29" s="48"/>
      <c r="G29" s="151"/>
      <c r="H29" s="152"/>
      <c r="I29" s="152"/>
      <c r="J29" s="152"/>
      <c r="K29" s="152"/>
      <c r="L29" s="152"/>
    </row>
  </sheetData>
  <mergeCells count="10">
    <mergeCell ref="A5:L6"/>
    <mergeCell ref="E1:L1"/>
    <mergeCell ref="A2:L2"/>
    <mergeCell ref="A3:L3"/>
    <mergeCell ref="A4:L4"/>
    <mergeCell ref="A9:F9"/>
    <mergeCell ref="G9:L9"/>
    <mergeCell ref="G29:L29"/>
    <mergeCell ref="A7:L7"/>
    <mergeCell ref="A8:L8"/>
  </mergeCells>
  <phoneticPr fontId="5" type="noConversion"/>
  <conditionalFormatting sqref="G11:L26">
    <cfRule type="cellIs" dxfId="6" priority="2" operator="lessThan">
      <formula>1</formula>
    </cfRule>
  </conditionalFormatting>
  <dataValidations count="1">
    <dataValidation type="list" allowBlank="1" showInputMessage="1" showErrorMessage="1" sqref="C11:C26" xr:uid="{00000000-0002-0000-0200-000000000000}">
      <formula1>"Poor, Average, Good"</formula1>
    </dataValidation>
  </dataValidations>
  <printOptions horizontalCentered="1"/>
  <pageMargins left="0.5" right="0.5" top="0.5" bottom="0.5" header="0.3" footer="0.3"/>
  <pageSetup paperSize="3" scale="87" fitToHeight="0"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6634AC-9350-41A6-88C7-BB779131E44B}">
          <x14:formula1>
            <xm:f>Sheet1!$F$14:$F$19</xm:f>
          </x14:formula1>
          <xm:sqref>B11:B26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zoomScale="75" zoomScaleNormal="75" workbookViewId="0">
      <selection activeCell="A7" sqref="A7:K7"/>
    </sheetView>
  </sheetViews>
  <sheetFormatPr defaultColWidth="9.140625" defaultRowHeight="15" x14ac:dyDescent="0.25"/>
  <cols>
    <col min="1" max="1" width="37.28515625" style="15" customWidth="1"/>
    <col min="2" max="2" width="28.140625" style="15" customWidth="1"/>
    <col min="3" max="3" width="17.7109375" style="16" customWidth="1"/>
    <col min="4" max="4" width="16.28515625" style="16" customWidth="1"/>
    <col min="5" max="5" width="52.140625" style="16" customWidth="1"/>
    <col min="6" max="6" width="11.85546875" style="16" customWidth="1"/>
    <col min="7" max="11" width="11.85546875" style="17" customWidth="1"/>
    <col min="12" max="16384" width="9.140625" style="14"/>
  </cols>
  <sheetData>
    <row r="1" spans="1:11" ht="27.75" x14ac:dyDescent="0.4">
      <c r="B1" s="50"/>
      <c r="C1" s="11"/>
      <c r="D1" s="11"/>
      <c r="E1" s="11"/>
      <c r="F1" s="12"/>
      <c r="G1" s="13"/>
      <c r="H1" s="12"/>
      <c r="I1" s="12"/>
      <c r="J1" s="14"/>
      <c r="K1" s="14"/>
    </row>
    <row r="2" spans="1:11" ht="32.450000000000003" customHeight="1" x14ac:dyDescent="0.5">
      <c r="A2" s="161" t="str">
        <f>Summary!A2</f>
        <v>[Parish/School Name]</v>
      </c>
      <c r="B2" s="127"/>
      <c r="C2" s="127"/>
      <c r="D2" s="127"/>
      <c r="E2" s="127"/>
      <c r="F2" s="127"/>
      <c r="G2" s="127"/>
      <c r="H2" s="127"/>
      <c r="I2" s="127"/>
      <c r="J2" s="127"/>
      <c r="K2" s="127"/>
    </row>
    <row r="3" spans="1:11" ht="32.450000000000003" customHeight="1" x14ac:dyDescent="0.4">
      <c r="A3" s="162" t="str">
        <f>Roofs!A3</f>
        <v>5-Year Capital Improvement Plan</v>
      </c>
      <c r="B3" s="163"/>
      <c r="C3" s="163"/>
      <c r="D3" s="163"/>
      <c r="E3" s="163"/>
      <c r="F3" s="163"/>
      <c r="G3" s="163"/>
      <c r="H3" s="163"/>
      <c r="I3" s="163"/>
      <c r="J3" s="163"/>
      <c r="K3" s="163"/>
    </row>
    <row r="4" spans="1:11" ht="23.1" customHeight="1" x14ac:dyDescent="0.3">
      <c r="A4" s="143" t="str">
        <f>Summary!A4</f>
        <v>[Date]</v>
      </c>
      <c r="B4" s="144"/>
      <c r="C4" s="144"/>
      <c r="D4" s="144"/>
      <c r="E4" s="144"/>
      <c r="F4" s="144"/>
      <c r="G4" s="144"/>
      <c r="H4" s="144"/>
      <c r="I4" s="144"/>
      <c r="J4" s="144"/>
      <c r="K4" s="144"/>
    </row>
    <row r="5" spans="1:11" ht="23.1" customHeight="1" x14ac:dyDescent="0.25">
      <c r="A5" s="158"/>
      <c r="B5" s="159"/>
      <c r="C5" s="159"/>
      <c r="D5" s="159"/>
      <c r="E5" s="159"/>
      <c r="F5" s="159"/>
      <c r="G5" s="159"/>
      <c r="H5" s="159"/>
      <c r="I5" s="159"/>
      <c r="J5" s="159"/>
      <c r="K5" s="159"/>
    </row>
    <row r="6" spans="1:11" ht="11.45" customHeight="1" x14ac:dyDescent="0.25">
      <c r="A6" s="159"/>
      <c r="B6" s="159"/>
      <c r="C6" s="159"/>
      <c r="D6" s="159"/>
      <c r="E6" s="159"/>
      <c r="F6" s="159"/>
      <c r="G6" s="159"/>
      <c r="H6" s="159"/>
      <c r="I6" s="159"/>
      <c r="J6" s="159"/>
      <c r="K6" s="159"/>
    </row>
    <row r="7" spans="1:11" ht="30.95" customHeight="1" x14ac:dyDescent="0.5">
      <c r="A7" s="153" t="s">
        <v>99</v>
      </c>
      <c r="B7" s="154"/>
      <c r="C7" s="154"/>
      <c r="D7" s="154"/>
      <c r="E7" s="154"/>
      <c r="F7" s="154"/>
      <c r="G7" s="154"/>
      <c r="H7" s="154"/>
      <c r="I7" s="154"/>
      <c r="J7" s="154"/>
      <c r="K7" s="154"/>
    </row>
    <row r="8" spans="1:11" s="29" customFormat="1" ht="95.45" customHeight="1" x14ac:dyDescent="0.35">
      <c r="A8" s="156" t="s">
        <v>82</v>
      </c>
      <c r="B8" s="160"/>
      <c r="C8" s="160"/>
      <c r="D8" s="160"/>
      <c r="E8" s="160"/>
      <c r="F8" s="160"/>
      <c r="G8" s="160"/>
      <c r="H8" s="160"/>
      <c r="I8" s="160"/>
      <c r="J8" s="160"/>
      <c r="K8" s="160"/>
    </row>
    <row r="9" spans="1:11" s="36" customFormat="1" ht="25.5" customHeight="1" x14ac:dyDescent="0.25">
      <c r="A9" s="164" t="s">
        <v>95</v>
      </c>
      <c r="B9" s="165"/>
      <c r="C9" s="165"/>
      <c r="D9" s="165"/>
      <c r="E9" s="165"/>
      <c r="F9" s="148" t="s">
        <v>91</v>
      </c>
      <c r="G9" s="149"/>
      <c r="H9" s="149"/>
      <c r="I9" s="149"/>
      <c r="J9" s="149"/>
      <c r="K9" s="150"/>
    </row>
    <row r="10" spans="1:11" s="36" customFormat="1" ht="33.950000000000003" customHeight="1" x14ac:dyDescent="0.25">
      <c r="A10" s="92" t="s">
        <v>5</v>
      </c>
      <c r="B10" s="93" t="s">
        <v>6</v>
      </c>
      <c r="C10" s="93" t="s">
        <v>40</v>
      </c>
      <c r="D10" s="93" t="s">
        <v>68</v>
      </c>
      <c r="E10" s="93" t="s">
        <v>25</v>
      </c>
      <c r="F10" s="92" t="str">
        <f>Summary!B12</f>
        <v>FY 23-24</v>
      </c>
      <c r="G10" s="87" t="str">
        <f>Summary!C12</f>
        <v>FY 24-25</v>
      </c>
      <c r="H10" s="87" t="str">
        <f>Summary!D12</f>
        <v>FY 25-26</v>
      </c>
      <c r="I10" s="87" t="str">
        <f>Summary!E12</f>
        <v>FY 26-27</v>
      </c>
      <c r="J10" s="87" t="str">
        <f>Summary!F12</f>
        <v>FY 27-28</v>
      </c>
      <c r="K10" s="87" t="s">
        <v>2</v>
      </c>
    </row>
    <row r="11" spans="1:11" s="37" customFormat="1" ht="25.5" customHeight="1" x14ac:dyDescent="0.25">
      <c r="A11" s="94" t="s">
        <v>48</v>
      </c>
      <c r="B11" s="95" t="s">
        <v>55</v>
      </c>
      <c r="C11" s="95">
        <v>1</v>
      </c>
      <c r="D11" s="96">
        <v>50000</v>
      </c>
      <c r="E11" s="97"/>
      <c r="F11" s="74">
        <f t="shared" ref="F11:F25" si="0">IF($C11=1,$D11,0)</f>
        <v>50000</v>
      </c>
      <c r="G11" s="74">
        <f t="shared" ref="G11:G25" si="1">IF($C11=2,$D11*1.03,0)</f>
        <v>0</v>
      </c>
      <c r="H11" s="74">
        <f t="shared" ref="H11:H25" si="2">IF($C11=3,$D11*1.03*1.03,0)</f>
        <v>0</v>
      </c>
      <c r="I11" s="74">
        <f t="shared" ref="I11:I25" si="3">IF($C11=4,$D11*1.03*1.03*1.03,0)</f>
        <v>0</v>
      </c>
      <c r="J11" s="74">
        <f t="shared" ref="J11:J25" si="4">IF($C11=5,$D11*1.03*1.03*1.03*1.03,0)</f>
        <v>0</v>
      </c>
      <c r="K11" s="74">
        <f t="shared" ref="K11:K25" si="5">SUM(F11:J11)</f>
        <v>50000</v>
      </c>
    </row>
    <row r="12" spans="1:11" s="37" customFormat="1" ht="25.5" customHeight="1" x14ac:dyDescent="0.25">
      <c r="A12" s="94" t="s">
        <v>49</v>
      </c>
      <c r="B12" s="95" t="s">
        <v>55</v>
      </c>
      <c r="C12" s="95">
        <v>1</v>
      </c>
      <c r="D12" s="96">
        <v>40000</v>
      </c>
      <c r="E12" s="97"/>
      <c r="F12" s="74">
        <f t="shared" si="0"/>
        <v>40000</v>
      </c>
      <c r="G12" s="74">
        <f t="shared" si="1"/>
        <v>0</v>
      </c>
      <c r="H12" s="74">
        <f t="shared" si="2"/>
        <v>0</v>
      </c>
      <c r="I12" s="74">
        <f t="shared" si="3"/>
        <v>0</v>
      </c>
      <c r="J12" s="74">
        <f t="shared" si="4"/>
        <v>0</v>
      </c>
      <c r="K12" s="74">
        <f t="shared" si="5"/>
        <v>40000</v>
      </c>
    </row>
    <row r="13" spans="1:11" s="37" customFormat="1" ht="25.5" customHeight="1" x14ac:dyDescent="0.25">
      <c r="A13" s="94" t="s">
        <v>50</v>
      </c>
      <c r="B13" s="95" t="s">
        <v>57</v>
      </c>
      <c r="C13" s="95">
        <v>6</v>
      </c>
      <c r="D13" s="96">
        <v>25000</v>
      </c>
      <c r="E13" s="97"/>
      <c r="F13" s="74">
        <f t="shared" si="0"/>
        <v>0</v>
      </c>
      <c r="G13" s="74">
        <f t="shared" si="1"/>
        <v>0</v>
      </c>
      <c r="H13" s="74">
        <f t="shared" si="2"/>
        <v>0</v>
      </c>
      <c r="I13" s="74">
        <f t="shared" si="3"/>
        <v>0</v>
      </c>
      <c r="J13" s="74">
        <f t="shared" si="4"/>
        <v>0</v>
      </c>
      <c r="K13" s="74">
        <f t="shared" si="5"/>
        <v>0</v>
      </c>
    </row>
    <row r="14" spans="1:11" s="37" customFormat="1" ht="25.5" customHeight="1" x14ac:dyDescent="0.25">
      <c r="A14" s="94" t="s">
        <v>51</v>
      </c>
      <c r="B14" s="95" t="s">
        <v>57</v>
      </c>
      <c r="C14" s="95">
        <v>6</v>
      </c>
      <c r="D14" s="96">
        <v>10000</v>
      </c>
      <c r="E14" s="97"/>
      <c r="F14" s="74">
        <f t="shared" si="0"/>
        <v>0</v>
      </c>
      <c r="G14" s="74">
        <f t="shared" si="1"/>
        <v>0</v>
      </c>
      <c r="H14" s="74">
        <f t="shared" si="2"/>
        <v>0</v>
      </c>
      <c r="I14" s="74">
        <f t="shared" si="3"/>
        <v>0</v>
      </c>
      <c r="J14" s="74">
        <f t="shared" si="4"/>
        <v>0</v>
      </c>
      <c r="K14" s="74">
        <f t="shared" si="5"/>
        <v>0</v>
      </c>
    </row>
    <row r="15" spans="1:11" s="37" customFormat="1" ht="25.5" customHeight="1" x14ac:dyDescent="0.25">
      <c r="A15" s="94" t="s">
        <v>52</v>
      </c>
      <c r="B15" s="95" t="s">
        <v>56</v>
      </c>
      <c r="C15" s="95">
        <v>4</v>
      </c>
      <c r="D15" s="96">
        <v>40000</v>
      </c>
      <c r="E15" s="97"/>
      <c r="F15" s="74">
        <f t="shared" si="0"/>
        <v>0</v>
      </c>
      <c r="G15" s="74">
        <f t="shared" si="1"/>
        <v>0</v>
      </c>
      <c r="H15" s="74">
        <f t="shared" si="2"/>
        <v>0</v>
      </c>
      <c r="I15" s="74">
        <f t="shared" si="3"/>
        <v>43709.08</v>
      </c>
      <c r="J15" s="74">
        <f t="shared" si="4"/>
        <v>0</v>
      </c>
      <c r="K15" s="74">
        <f t="shared" si="5"/>
        <v>43709.08</v>
      </c>
    </row>
    <row r="16" spans="1:11" s="37" customFormat="1" ht="25.5" customHeight="1" x14ac:dyDescent="0.25">
      <c r="A16" s="94" t="s">
        <v>53</v>
      </c>
      <c r="B16" s="95" t="s">
        <v>56</v>
      </c>
      <c r="C16" s="95">
        <v>4</v>
      </c>
      <c r="D16" s="96">
        <v>40000</v>
      </c>
      <c r="E16" s="97"/>
      <c r="F16" s="74">
        <f t="shared" si="0"/>
        <v>0</v>
      </c>
      <c r="G16" s="74">
        <f t="shared" si="1"/>
        <v>0</v>
      </c>
      <c r="H16" s="74">
        <f t="shared" si="2"/>
        <v>0</v>
      </c>
      <c r="I16" s="74">
        <f t="shared" si="3"/>
        <v>43709.08</v>
      </c>
      <c r="J16" s="74">
        <f t="shared" si="4"/>
        <v>0</v>
      </c>
      <c r="K16" s="74">
        <f t="shared" si="5"/>
        <v>43709.08</v>
      </c>
    </row>
    <row r="17" spans="1:11" s="37" customFormat="1" ht="25.5" customHeight="1" x14ac:dyDescent="0.25">
      <c r="A17" s="94" t="s">
        <v>66</v>
      </c>
      <c r="B17" s="95" t="s">
        <v>56</v>
      </c>
      <c r="C17" s="95">
        <v>4</v>
      </c>
      <c r="D17" s="96">
        <v>40000</v>
      </c>
      <c r="E17" s="97"/>
      <c r="F17" s="74">
        <f t="shared" si="0"/>
        <v>0</v>
      </c>
      <c r="G17" s="74">
        <f t="shared" si="1"/>
        <v>0</v>
      </c>
      <c r="H17" s="74">
        <f t="shared" si="2"/>
        <v>0</v>
      </c>
      <c r="I17" s="74">
        <f t="shared" si="3"/>
        <v>43709.08</v>
      </c>
      <c r="J17" s="74">
        <f t="shared" si="4"/>
        <v>0</v>
      </c>
      <c r="K17" s="74">
        <f t="shared" si="5"/>
        <v>43709.08</v>
      </c>
    </row>
    <row r="18" spans="1:11" s="37" customFormat="1" ht="25.5" customHeight="1" x14ac:dyDescent="0.25">
      <c r="A18" s="94" t="s">
        <v>54</v>
      </c>
      <c r="B18" s="95" t="s">
        <v>55</v>
      </c>
      <c r="C18" s="95">
        <v>1</v>
      </c>
      <c r="D18" s="96">
        <v>5000</v>
      </c>
      <c r="E18" s="97"/>
      <c r="F18" s="74">
        <f t="shared" si="0"/>
        <v>5000</v>
      </c>
      <c r="G18" s="74">
        <f t="shared" si="1"/>
        <v>0</v>
      </c>
      <c r="H18" s="74">
        <f t="shared" si="2"/>
        <v>0</v>
      </c>
      <c r="I18" s="74">
        <f t="shared" si="3"/>
        <v>0</v>
      </c>
      <c r="J18" s="74">
        <f t="shared" si="4"/>
        <v>0</v>
      </c>
      <c r="K18" s="74">
        <f t="shared" si="5"/>
        <v>5000</v>
      </c>
    </row>
    <row r="19" spans="1:11" s="37" customFormat="1" ht="25.5" customHeight="1" x14ac:dyDescent="0.25">
      <c r="A19" s="94"/>
      <c r="B19" s="95"/>
      <c r="C19" s="95"/>
      <c r="D19" s="96"/>
      <c r="E19" s="97"/>
      <c r="F19" s="74">
        <f t="shared" si="0"/>
        <v>0</v>
      </c>
      <c r="G19" s="74">
        <f t="shared" si="1"/>
        <v>0</v>
      </c>
      <c r="H19" s="74">
        <f t="shared" si="2"/>
        <v>0</v>
      </c>
      <c r="I19" s="74">
        <f t="shared" si="3"/>
        <v>0</v>
      </c>
      <c r="J19" s="74">
        <f t="shared" si="4"/>
        <v>0</v>
      </c>
      <c r="K19" s="74">
        <f t="shared" si="5"/>
        <v>0</v>
      </c>
    </row>
    <row r="20" spans="1:11" s="37" customFormat="1" ht="25.5" customHeight="1" x14ac:dyDescent="0.25">
      <c r="A20" s="94"/>
      <c r="B20" s="95"/>
      <c r="C20" s="95"/>
      <c r="D20" s="96"/>
      <c r="E20" s="97"/>
      <c r="F20" s="74">
        <f t="shared" si="0"/>
        <v>0</v>
      </c>
      <c r="G20" s="74">
        <f t="shared" si="1"/>
        <v>0</v>
      </c>
      <c r="H20" s="74">
        <f t="shared" si="2"/>
        <v>0</v>
      </c>
      <c r="I20" s="74">
        <f t="shared" si="3"/>
        <v>0</v>
      </c>
      <c r="J20" s="74">
        <f t="shared" si="4"/>
        <v>0</v>
      </c>
      <c r="K20" s="74">
        <f t="shared" si="5"/>
        <v>0</v>
      </c>
    </row>
    <row r="21" spans="1:11" s="37" customFormat="1" ht="25.5" customHeight="1" x14ac:dyDescent="0.25">
      <c r="A21" s="94"/>
      <c r="B21" s="95"/>
      <c r="C21" s="95"/>
      <c r="D21" s="96"/>
      <c r="E21" s="97"/>
      <c r="F21" s="74">
        <f t="shared" si="0"/>
        <v>0</v>
      </c>
      <c r="G21" s="74">
        <f t="shared" si="1"/>
        <v>0</v>
      </c>
      <c r="H21" s="74">
        <f t="shared" si="2"/>
        <v>0</v>
      </c>
      <c r="I21" s="74">
        <f t="shared" si="3"/>
        <v>0</v>
      </c>
      <c r="J21" s="74">
        <f t="shared" si="4"/>
        <v>0</v>
      </c>
      <c r="K21" s="74">
        <f t="shared" si="5"/>
        <v>0</v>
      </c>
    </row>
    <row r="22" spans="1:11" s="37" customFormat="1" ht="25.5" customHeight="1" x14ac:dyDescent="0.25">
      <c r="A22" s="94"/>
      <c r="B22" s="95"/>
      <c r="C22" s="95"/>
      <c r="D22" s="96"/>
      <c r="E22" s="97"/>
      <c r="F22" s="74">
        <f t="shared" si="0"/>
        <v>0</v>
      </c>
      <c r="G22" s="74">
        <f t="shared" si="1"/>
        <v>0</v>
      </c>
      <c r="H22" s="74">
        <f t="shared" si="2"/>
        <v>0</v>
      </c>
      <c r="I22" s="74">
        <f t="shared" si="3"/>
        <v>0</v>
      </c>
      <c r="J22" s="74">
        <f t="shared" si="4"/>
        <v>0</v>
      </c>
      <c r="K22" s="74">
        <f t="shared" si="5"/>
        <v>0</v>
      </c>
    </row>
    <row r="23" spans="1:11" s="37" customFormat="1" ht="25.5" customHeight="1" x14ac:dyDescent="0.25">
      <c r="A23" s="94"/>
      <c r="B23" s="95"/>
      <c r="C23" s="95"/>
      <c r="D23" s="96"/>
      <c r="E23" s="97"/>
      <c r="F23" s="74">
        <f t="shared" si="0"/>
        <v>0</v>
      </c>
      <c r="G23" s="74">
        <f t="shared" si="1"/>
        <v>0</v>
      </c>
      <c r="H23" s="74">
        <f t="shared" si="2"/>
        <v>0</v>
      </c>
      <c r="I23" s="74">
        <f t="shared" si="3"/>
        <v>0</v>
      </c>
      <c r="J23" s="74">
        <f t="shared" si="4"/>
        <v>0</v>
      </c>
      <c r="K23" s="74">
        <f t="shared" si="5"/>
        <v>0</v>
      </c>
    </row>
    <row r="24" spans="1:11" s="37" customFormat="1" ht="25.5" customHeight="1" x14ac:dyDescent="0.25">
      <c r="A24" s="94"/>
      <c r="B24" s="95"/>
      <c r="C24" s="95"/>
      <c r="D24" s="96"/>
      <c r="E24" s="97"/>
      <c r="F24" s="74">
        <f t="shared" si="0"/>
        <v>0</v>
      </c>
      <c r="G24" s="74">
        <f t="shared" si="1"/>
        <v>0</v>
      </c>
      <c r="H24" s="74">
        <f t="shared" si="2"/>
        <v>0</v>
      </c>
      <c r="I24" s="74">
        <f t="shared" si="3"/>
        <v>0</v>
      </c>
      <c r="J24" s="74">
        <f t="shared" si="4"/>
        <v>0</v>
      </c>
      <c r="K24" s="74">
        <f t="shared" si="5"/>
        <v>0</v>
      </c>
    </row>
    <row r="25" spans="1:11" s="37" customFormat="1" ht="25.5" customHeight="1" x14ac:dyDescent="0.25">
      <c r="A25" s="98"/>
      <c r="B25" s="99"/>
      <c r="C25" s="99"/>
      <c r="D25" s="100"/>
      <c r="E25" s="78"/>
      <c r="F25" s="88">
        <f t="shared" si="0"/>
        <v>0</v>
      </c>
      <c r="G25" s="88">
        <f t="shared" si="1"/>
        <v>0</v>
      </c>
      <c r="H25" s="88">
        <f t="shared" si="2"/>
        <v>0</v>
      </c>
      <c r="I25" s="88">
        <f t="shared" si="3"/>
        <v>0</v>
      </c>
      <c r="J25" s="88">
        <f t="shared" si="4"/>
        <v>0</v>
      </c>
      <c r="K25" s="88">
        <f t="shared" si="5"/>
        <v>0</v>
      </c>
    </row>
    <row r="26" spans="1:11" s="37" customFormat="1" ht="25.5" customHeight="1" x14ac:dyDescent="0.25">
      <c r="A26" s="83" t="s">
        <v>77</v>
      </c>
      <c r="B26" s="90"/>
      <c r="C26" s="84"/>
      <c r="D26" s="84"/>
      <c r="E26" s="84"/>
      <c r="F26" s="70">
        <f t="shared" ref="F26:K26" si="6">SUM(F11:F25)</f>
        <v>95000</v>
      </c>
      <c r="G26" s="70">
        <f t="shared" si="6"/>
        <v>0</v>
      </c>
      <c r="H26" s="70">
        <f t="shared" si="6"/>
        <v>0</v>
      </c>
      <c r="I26" s="70">
        <f t="shared" si="6"/>
        <v>131127.24</v>
      </c>
      <c r="J26" s="70">
        <f t="shared" si="6"/>
        <v>0</v>
      </c>
      <c r="K26" s="70">
        <f t="shared" si="6"/>
        <v>226127.24000000005</v>
      </c>
    </row>
    <row r="27" spans="1:11" s="37" customFormat="1" ht="17.100000000000001" customHeight="1" x14ac:dyDescent="0.25">
      <c r="A27" s="47"/>
      <c r="B27" s="47"/>
      <c r="C27" s="48"/>
      <c r="D27" s="48"/>
      <c r="E27" s="48"/>
      <c r="F27" s="48"/>
      <c r="G27" s="30"/>
      <c r="H27" s="30"/>
      <c r="I27" s="30"/>
      <c r="J27" s="30"/>
      <c r="K27" s="30"/>
    </row>
    <row r="28" spans="1:11" s="37" customFormat="1" ht="17.100000000000001" customHeight="1" x14ac:dyDescent="0.3">
      <c r="A28" s="69" t="s">
        <v>70</v>
      </c>
      <c r="B28" s="47"/>
      <c r="C28" s="48"/>
      <c r="D28" s="48"/>
      <c r="E28" s="48"/>
      <c r="F28" s="48"/>
      <c r="G28" s="151"/>
      <c r="H28" s="152"/>
      <c r="I28" s="152"/>
      <c r="J28" s="152"/>
      <c r="K28" s="152"/>
    </row>
  </sheetData>
  <mergeCells count="9">
    <mergeCell ref="G28:K28"/>
    <mergeCell ref="A9:E9"/>
    <mergeCell ref="F9:K9"/>
    <mergeCell ref="A8:K8"/>
    <mergeCell ref="A2:K2"/>
    <mergeCell ref="A3:K3"/>
    <mergeCell ref="A4:K4"/>
    <mergeCell ref="A5:K6"/>
    <mergeCell ref="A7:K7"/>
  </mergeCells>
  <conditionalFormatting sqref="F11:K25">
    <cfRule type="cellIs" dxfId="5" priority="1" operator="lessThan">
      <formula>1</formula>
    </cfRule>
  </conditionalFormatting>
  <dataValidations count="1">
    <dataValidation type="list" allowBlank="1" showInputMessage="1" showErrorMessage="1" sqref="B11:B26" xr:uid="{00000000-0002-0000-0300-000000000000}">
      <formula1>"Poor, Good, Average"</formula1>
    </dataValidation>
  </dataValidations>
  <printOptions horizontalCentered="1"/>
  <pageMargins left="0.5" right="0.5" top="0.5" bottom="0.5" header="0.3" footer="0.3"/>
  <pageSetup paperSize="3" scale="93" fitToHeight="0" orientation="landscape" horizontalDpi="4294967293" r:id="rId1"/>
  <ignoredErrors>
    <ignoredError sqref="F11:F2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2"/>
  <sheetViews>
    <sheetView showGridLines="0" zoomScale="70" zoomScaleNormal="70" workbookViewId="0">
      <selection activeCell="A7" sqref="A7:O7"/>
    </sheetView>
  </sheetViews>
  <sheetFormatPr defaultColWidth="9.140625" defaultRowHeight="15" outlineLevelCol="1" x14ac:dyDescent="0.25"/>
  <cols>
    <col min="1" max="1" width="37.28515625" style="15" customWidth="1"/>
    <col min="2" max="2" width="23.7109375" style="14" customWidth="1"/>
    <col min="3" max="3" width="16.85546875" style="14" customWidth="1"/>
    <col min="4" max="4" width="22.28515625" style="14" customWidth="1"/>
    <col min="5" max="5" width="13.42578125" style="16" customWidth="1"/>
    <col min="6" max="6" width="18.28515625" style="16" customWidth="1"/>
    <col min="7" max="7" width="13.5703125" style="17" customWidth="1"/>
    <col min="8" max="8" width="17.5703125" style="17" customWidth="1"/>
    <col min="9" max="9" width="53.85546875" style="14" customWidth="1"/>
    <col min="10" max="12" width="11.85546875" style="17" customWidth="1" outlineLevel="1"/>
    <col min="13" max="13" width="11.85546875" style="16" customWidth="1" outlineLevel="1"/>
    <col min="14" max="14" width="11.85546875" style="17" customWidth="1" outlineLevel="1"/>
    <col min="15" max="15" width="13.140625" style="17" customWidth="1" outlineLevel="1"/>
    <col min="17" max="17" width="2.7109375" style="16" customWidth="1"/>
    <col min="18" max="16384" width="9.140625" style="14"/>
  </cols>
  <sheetData>
    <row r="1" spans="1:17" ht="27.75" x14ac:dyDescent="0.4">
      <c r="B1" s="50"/>
      <c r="C1" s="11"/>
      <c r="D1" s="11"/>
      <c r="E1" s="11"/>
      <c r="F1" s="12"/>
      <c r="G1" s="13"/>
      <c r="H1" s="12"/>
      <c r="I1" s="12"/>
      <c r="J1" s="14"/>
      <c r="K1" s="14"/>
      <c r="L1" s="14"/>
      <c r="M1" s="14"/>
      <c r="N1" s="14"/>
      <c r="O1" s="14"/>
      <c r="P1" s="14"/>
      <c r="Q1" s="14"/>
    </row>
    <row r="2" spans="1:17" ht="32.450000000000003" customHeight="1" x14ac:dyDescent="0.5">
      <c r="A2" s="161" t="str">
        <f>Summary!A2</f>
        <v>[Parish/School Name]</v>
      </c>
      <c r="B2" s="127"/>
      <c r="C2" s="127"/>
      <c r="D2" s="127"/>
      <c r="E2" s="127"/>
      <c r="F2" s="127"/>
      <c r="G2" s="127"/>
      <c r="H2" s="127"/>
      <c r="I2" s="127"/>
      <c r="J2" s="127"/>
      <c r="K2" s="127"/>
      <c r="L2" s="159"/>
      <c r="M2" s="159"/>
      <c r="N2" s="159"/>
      <c r="O2" s="159"/>
      <c r="P2" s="14"/>
      <c r="Q2" s="14"/>
    </row>
    <row r="3" spans="1:17" ht="32.450000000000003" customHeight="1" x14ac:dyDescent="0.4">
      <c r="A3" s="162" t="s">
        <v>88</v>
      </c>
      <c r="B3" s="163"/>
      <c r="C3" s="163"/>
      <c r="D3" s="163"/>
      <c r="E3" s="163"/>
      <c r="F3" s="163"/>
      <c r="G3" s="163"/>
      <c r="H3" s="163"/>
      <c r="I3" s="163"/>
      <c r="J3" s="163"/>
      <c r="K3" s="163"/>
      <c r="L3" s="159"/>
      <c r="M3" s="159"/>
      <c r="N3" s="159"/>
      <c r="O3" s="159"/>
      <c r="P3" s="14"/>
      <c r="Q3" s="14"/>
    </row>
    <row r="4" spans="1:17" ht="23.1" customHeight="1" x14ac:dyDescent="0.3">
      <c r="A4" s="143" t="str">
        <f>Summary!A4</f>
        <v>[Date]</v>
      </c>
      <c r="B4" s="144"/>
      <c r="C4" s="144"/>
      <c r="D4" s="144"/>
      <c r="E4" s="144"/>
      <c r="F4" s="144"/>
      <c r="G4" s="144"/>
      <c r="H4" s="144"/>
      <c r="I4" s="144"/>
      <c r="J4" s="144"/>
      <c r="K4" s="144"/>
      <c r="L4" s="159"/>
      <c r="M4" s="159"/>
      <c r="N4" s="159"/>
      <c r="O4" s="159"/>
      <c r="P4" s="14"/>
      <c r="Q4" s="14"/>
    </row>
    <row r="5" spans="1:17" ht="23.1" customHeight="1" x14ac:dyDescent="0.25">
      <c r="A5" s="158"/>
      <c r="B5" s="159"/>
      <c r="C5" s="159"/>
      <c r="D5" s="159"/>
      <c r="E5" s="159"/>
      <c r="F5" s="159"/>
      <c r="G5" s="159"/>
      <c r="H5" s="159"/>
      <c r="I5" s="159"/>
      <c r="J5" s="159"/>
      <c r="K5" s="159"/>
      <c r="L5" s="159"/>
      <c r="M5" s="159"/>
      <c r="N5" s="159"/>
      <c r="O5" s="159"/>
      <c r="P5" s="14"/>
      <c r="Q5" s="14"/>
    </row>
    <row r="6" spans="1:17" ht="11.45" customHeight="1" x14ac:dyDescent="0.25">
      <c r="A6" s="159"/>
      <c r="B6" s="159"/>
      <c r="C6" s="159"/>
      <c r="D6" s="159"/>
      <c r="E6" s="159"/>
      <c r="F6" s="159"/>
      <c r="G6" s="159"/>
      <c r="H6" s="159"/>
      <c r="I6" s="159"/>
      <c r="J6" s="159"/>
      <c r="K6" s="159"/>
      <c r="L6" s="159"/>
      <c r="M6" s="159"/>
      <c r="N6" s="159"/>
      <c r="O6" s="159"/>
      <c r="P6" s="14"/>
      <c r="Q6" s="14"/>
    </row>
    <row r="7" spans="1:17" ht="30.95" customHeight="1" x14ac:dyDescent="0.5">
      <c r="A7" s="153" t="s">
        <v>12</v>
      </c>
      <c r="B7" s="154"/>
      <c r="C7" s="154"/>
      <c r="D7" s="154"/>
      <c r="E7" s="154"/>
      <c r="F7" s="154"/>
      <c r="G7" s="154"/>
      <c r="H7" s="154"/>
      <c r="I7" s="154"/>
      <c r="J7" s="154"/>
      <c r="K7" s="154"/>
      <c r="L7" s="155"/>
      <c r="M7" s="155"/>
      <c r="N7" s="155"/>
      <c r="O7" s="155"/>
      <c r="P7" s="14"/>
      <c r="Q7" s="14"/>
    </row>
    <row r="8" spans="1:17" s="29" customFormat="1" ht="95.45" customHeight="1" x14ac:dyDescent="0.35">
      <c r="A8" s="156" t="s">
        <v>83</v>
      </c>
      <c r="B8" s="160"/>
      <c r="C8" s="160"/>
      <c r="D8" s="160"/>
      <c r="E8" s="160"/>
      <c r="F8" s="160"/>
      <c r="G8" s="160"/>
      <c r="H8" s="160"/>
      <c r="I8" s="160"/>
      <c r="J8" s="160"/>
      <c r="K8" s="160"/>
      <c r="L8" s="159"/>
      <c r="M8" s="159"/>
      <c r="N8" s="159"/>
      <c r="O8" s="159"/>
    </row>
    <row r="9" spans="1:17" s="27" customFormat="1" ht="25.5" customHeight="1" x14ac:dyDescent="0.25">
      <c r="A9" s="166" t="s">
        <v>90</v>
      </c>
      <c r="B9" s="147"/>
      <c r="C9" s="147"/>
      <c r="D9" s="147"/>
      <c r="E9" s="147"/>
      <c r="F9" s="147"/>
      <c r="G9" s="147"/>
      <c r="H9" s="147"/>
      <c r="I9" s="147"/>
      <c r="J9" s="148" t="s">
        <v>91</v>
      </c>
      <c r="K9" s="149"/>
      <c r="L9" s="149"/>
      <c r="M9" s="149"/>
      <c r="N9" s="149"/>
      <c r="O9" s="150"/>
    </row>
    <row r="10" spans="1:17" s="24" customFormat="1" ht="33.950000000000003" customHeight="1" x14ac:dyDescent="0.25">
      <c r="A10" s="92" t="s">
        <v>5</v>
      </c>
      <c r="B10" s="93" t="s">
        <v>8</v>
      </c>
      <c r="C10" s="93" t="s">
        <v>30</v>
      </c>
      <c r="D10" s="93" t="s">
        <v>31</v>
      </c>
      <c r="E10" s="93" t="s">
        <v>6</v>
      </c>
      <c r="F10" s="93" t="s">
        <v>9</v>
      </c>
      <c r="G10" s="93" t="s">
        <v>40</v>
      </c>
      <c r="H10" s="93" t="s">
        <v>68</v>
      </c>
      <c r="I10" s="92" t="s">
        <v>25</v>
      </c>
      <c r="J10" s="87" t="str">
        <f>Summary!B12</f>
        <v>FY 23-24</v>
      </c>
      <c r="K10" s="87" t="str">
        <f>Summary!C12</f>
        <v>FY 24-25</v>
      </c>
      <c r="L10" s="87" t="str">
        <f>Summary!D12</f>
        <v>FY 25-26</v>
      </c>
      <c r="M10" s="87" t="str">
        <f>Summary!E12</f>
        <v>FY 26-27</v>
      </c>
      <c r="N10" s="87" t="str">
        <f>Summary!F12</f>
        <v>FY 27-28</v>
      </c>
      <c r="O10" s="87" t="s">
        <v>2</v>
      </c>
      <c r="Q10" s="25"/>
    </row>
    <row r="11" spans="1:17" s="27" customFormat="1" ht="25.5" customHeight="1" x14ac:dyDescent="0.25">
      <c r="A11" s="101" t="s">
        <v>48</v>
      </c>
      <c r="B11" s="102"/>
      <c r="C11" s="102"/>
      <c r="D11" s="102" t="s">
        <v>59</v>
      </c>
      <c r="E11" s="102" t="s">
        <v>57</v>
      </c>
      <c r="F11" s="109" t="s">
        <v>0</v>
      </c>
      <c r="G11" s="102">
        <v>7</v>
      </c>
      <c r="H11" s="97">
        <v>300000</v>
      </c>
      <c r="I11" s="103"/>
      <c r="J11" s="74">
        <f t="shared" ref="J11:J34" si="0">IF($G11=1,$H11,0)</f>
        <v>0</v>
      </c>
      <c r="K11" s="74">
        <f t="shared" ref="K11:K34" si="1">IF($G11=2,$H11*1.03,0)</f>
        <v>0</v>
      </c>
      <c r="L11" s="74">
        <f t="shared" ref="L11:L34" si="2">IF($G11=3,$H11*1.03*1.03,0)</f>
        <v>0</v>
      </c>
      <c r="M11" s="74">
        <f t="shared" ref="M11:M34" si="3">IF($G11=4,$H11*1.03*1.03*1.03,0)</f>
        <v>0</v>
      </c>
      <c r="N11" s="74">
        <f t="shared" ref="N11:N34" si="4">IF($G11=5,$H11*1.03*1.03*1.03*1.03,0)</f>
        <v>0</v>
      </c>
      <c r="O11" s="110">
        <f>SUM(J11:N11)</f>
        <v>0</v>
      </c>
      <c r="P11" s="4"/>
      <c r="Q11" s="49"/>
    </row>
    <row r="12" spans="1:17" s="27" customFormat="1" ht="25.5" customHeight="1" x14ac:dyDescent="0.25">
      <c r="A12" s="94" t="s">
        <v>49</v>
      </c>
      <c r="B12" s="102"/>
      <c r="C12" s="102"/>
      <c r="D12" s="102" t="s">
        <v>59</v>
      </c>
      <c r="E12" s="102" t="s">
        <v>57</v>
      </c>
      <c r="F12" s="109" t="s">
        <v>0</v>
      </c>
      <c r="G12" s="102">
        <v>7</v>
      </c>
      <c r="H12" s="97">
        <v>300000</v>
      </c>
      <c r="I12" s="103"/>
      <c r="J12" s="74">
        <f t="shared" si="0"/>
        <v>0</v>
      </c>
      <c r="K12" s="74">
        <f t="shared" si="1"/>
        <v>0</v>
      </c>
      <c r="L12" s="74">
        <f t="shared" si="2"/>
        <v>0</v>
      </c>
      <c r="M12" s="74">
        <f t="shared" si="3"/>
        <v>0</v>
      </c>
      <c r="N12" s="74">
        <f t="shared" si="4"/>
        <v>0</v>
      </c>
      <c r="O12" s="75">
        <f t="shared" ref="O12:O34" si="5">SUM(J12:N12)</f>
        <v>0</v>
      </c>
      <c r="P12" s="4"/>
      <c r="Q12" s="49"/>
    </row>
    <row r="13" spans="1:17" s="27" customFormat="1" ht="25.5" customHeight="1" x14ac:dyDescent="0.25">
      <c r="A13" s="94" t="s">
        <v>50</v>
      </c>
      <c r="B13" s="102"/>
      <c r="C13" s="102"/>
      <c r="D13" s="102" t="s">
        <v>60</v>
      </c>
      <c r="E13" s="102" t="s">
        <v>56</v>
      </c>
      <c r="F13" s="109" t="s">
        <v>0</v>
      </c>
      <c r="G13" s="102">
        <v>3</v>
      </c>
      <c r="H13" s="97">
        <v>30000</v>
      </c>
      <c r="I13" s="103"/>
      <c r="J13" s="74">
        <f t="shared" si="0"/>
        <v>0</v>
      </c>
      <c r="K13" s="74">
        <f t="shared" si="1"/>
        <v>0</v>
      </c>
      <c r="L13" s="74">
        <f t="shared" si="2"/>
        <v>31827</v>
      </c>
      <c r="M13" s="74">
        <f t="shared" si="3"/>
        <v>0</v>
      </c>
      <c r="N13" s="74">
        <f t="shared" si="4"/>
        <v>0</v>
      </c>
      <c r="O13" s="75">
        <f t="shared" si="5"/>
        <v>31827</v>
      </c>
      <c r="P13" s="4"/>
      <c r="Q13" s="49"/>
    </row>
    <row r="14" spans="1:17" s="27" customFormat="1" ht="25.5" customHeight="1" x14ac:dyDescent="0.25">
      <c r="A14" s="94" t="s">
        <v>51</v>
      </c>
      <c r="B14" s="102"/>
      <c r="C14" s="102"/>
      <c r="D14" s="102" t="s">
        <v>60</v>
      </c>
      <c r="E14" s="102" t="s">
        <v>56</v>
      </c>
      <c r="F14" s="109" t="s">
        <v>0</v>
      </c>
      <c r="G14" s="102">
        <v>3</v>
      </c>
      <c r="H14" s="97">
        <v>10000</v>
      </c>
      <c r="I14" s="103"/>
      <c r="J14" s="74">
        <f t="shared" si="0"/>
        <v>0</v>
      </c>
      <c r="K14" s="74">
        <f t="shared" si="1"/>
        <v>0</v>
      </c>
      <c r="L14" s="74">
        <f t="shared" si="2"/>
        <v>10609</v>
      </c>
      <c r="M14" s="74">
        <f t="shared" si="3"/>
        <v>0</v>
      </c>
      <c r="N14" s="74">
        <f t="shared" si="4"/>
        <v>0</v>
      </c>
      <c r="O14" s="75">
        <f t="shared" si="5"/>
        <v>10609</v>
      </c>
      <c r="P14" s="4"/>
      <c r="Q14" s="49"/>
    </row>
    <row r="15" spans="1:17" s="27" customFormat="1" ht="25.5" customHeight="1" x14ac:dyDescent="0.25">
      <c r="A15" s="94" t="s">
        <v>52</v>
      </c>
      <c r="B15" s="95"/>
      <c r="C15" s="95"/>
      <c r="D15" s="95" t="s">
        <v>60</v>
      </c>
      <c r="E15" s="102" t="s">
        <v>57</v>
      </c>
      <c r="F15" s="109" t="s">
        <v>0</v>
      </c>
      <c r="G15" s="102">
        <v>7</v>
      </c>
      <c r="H15" s="108">
        <v>50000</v>
      </c>
      <c r="I15" s="103"/>
      <c r="J15" s="74">
        <f t="shared" si="0"/>
        <v>0</v>
      </c>
      <c r="K15" s="74">
        <f t="shared" si="1"/>
        <v>0</v>
      </c>
      <c r="L15" s="74">
        <f t="shared" si="2"/>
        <v>0</v>
      </c>
      <c r="M15" s="74">
        <f t="shared" si="3"/>
        <v>0</v>
      </c>
      <c r="N15" s="74">
        <f t="shared" si="4"/>
        <v>0</v>
      </c>
      <c r="O15" s="75">
        <f t="shared" si="5"/>
        <v>0</v>
      </c>
      <c r="P15" s="4"/>
      <c r="Q15" s="49"/>
    </row>
    <row r="16" spans="1:17" s="27" customFormat="1" ht="25.5" customHeight="1" x14ac:dyDescent="0.25">
      <c r="A16" s="94" t="s">
        <v>53</v>
      </c>
      <c r="B16" s="95"/>
      <c r="C16" s="95"/>
      <c r="D16" s="95" t="s">
        <v>60</v>
      </c>
      <c r="E16" s="102" t="s">
        <v>57</v>
      </c>
      <c r="F16" s="109" t="s">
        <v>0</v>
      </c>
      <c r="G16" s="102">
        <v>7</v>
      </c>
      <c r="H16" s="108">
        <v>50000</v>
      </c>
      <c r="I16" s="103"/>
      <c r="J16" s="74">
        <f t="shared" si="0"/>
        <v>0</v>
      </c>
      <c r="K16" s="74">
        <f t="shared" si="1"/>
        <v>0</v>
      </c>
      <c r="L16" s="74">
        <f t="shared" si="2"/>
        <v>0</v>
      </c>
      <c r="M16" s="74">
        <f t="shared" si="3"/>
        <v>0</v>
      </c>
      <c r="N16" s="74">
        <f t="shared" si="4"/>
        <v>0</v>
      </c>
      <c r="O16" s="75">
        <f t="shared" si="5"/>
        <v>0</v>
      </c>
      <c r="P16" s="4"/>
      <c r="Q16" s="49"/>
    </row>
    <row r="17" spans="1:17" s="27" customFormat="1" ht="25.5" customHeight="1" x14ac:dyDescent="0.25">
      <c r="A17" s="94" t="s">
        <v>66</v>
      </c>
      <c r="B17" s="95"/>
      <c r="C17" s="95"/>
      <c r="D17" s="95" t="s">
        <v>60</v>
      </c>
      <c r="E17" s="102" t="s">
        <v>56</v>
      </c>
      <c r="F17" s="109" t="s">
        <v>0</v>
      </c>
      <c r="G17" s="102">
        <v>3</v>
      </c>
      <c r="H17" s="108">
        <v>50000</v>
      </c>
      <c r="I17" s="103"/>
      <c r="J17" s="74">
        <f t="shared" si="0"/>
        <v>0</v>
      </c>
      <c r="K17" s="74">
        <f t="shared" si="1"/>
        <v>0</v>
      </c>
      <c r="L17" s="74">
        <f t="shared" si="2"/>
        <v>53045</v>
      </c>
      <c r="M17" s="74">
        <f t="shared" si="3"/>
        <v>0</v>
      </c>
      <c r="N17" s="74">
        <f t="shared" si="4"/>
        <v>0</v>
      </c>
      <c r="O17" s="75">
        <f t="shared" si="5"/>
        <v>53045</v>
      </c>
      <c r="P17" s="4"/>
      <c r="Q17" s="49"/>
    </row>
    <row r="18" spans="1:17" s="27" customFormat="1" ht="25.5" customHeight="1" x14ac:dyDescent="0.25">
      <c r="A18" s="94" t="s">
        <v>54</v>
      </c>
      <c r="B18" s="95"/>
      <c r="C18" s="95"/>
      <c r="D18" s="95" t="s">
        <v>61</v>
      </c>
      <c r="E18" s="102" t="s">
        <v>56</v>
      </c>
      <c r="F18" s="107" t="s">
        <v>58</v>
      </c>
      <c r="G18" s="102">
        <v>3</v>
      </c>
      <c r="H18" s="108">
        <v>2000</v>
      </c>
      <c r="I18" s="103"/>
      <c r="J18" s="74">
        <f t="shared" si="0"/>
        <v>0</v>
      </c>
      <c r="K18" s="74">
        <f t="shared" si="1"/>
        <v>0</v>
      </c>
      <c r="L18" s="74">
        <f t="shared" si="2"/>
        <v>2121.8000000000002</v>
      </c>
      <c r="M18" s="74">
        <f t="shared" si="3"/>
        <v>0</v>
      </c>
      <c r="N18" s="74">
        <f t="shared" si="4"/>
        <v>0</v>
      </c>
      <c r="O18" s="75">
        <f t="shared" si="5"/>
        <v>2121.8000000000002</v>
      </c>
      <c r="P18" s="4"/>
      <c r="Q18" s="49"/>
    </row>
    <row r="19" spans="1:17" s="27" customFormat="1" ht="25.5" customHeight="1" x14ac:dyDescent="0.25">
      <c r="A19" s="94"/>
      <c r="B19" s="95"/>
      <c r="C19" s="95"/>
      <c r="D19" s="95"/>
      <c r="E19" s="95"/>
      <c r="F19" s="107"/>
      <c r="G19" s="95"/>
      <c r="H19" s="108"/>
      <c r="I19" s="103"/>
      <c r="J19" s="74">
        <f t="shared" si="0"/>
        <v>0</v>
      </c>
      <c r="K19" s="74">
        <f t="shared" si="1"/>
        <v>0</v>
      </c>
      <c r="L19" s="74">
        <f t="shared" si="2"/>
        <v>0</v>
      </c>
      <c r="M19" s="74">
        <f t="shared" si="3"/>
        <v>0</v>
      </c>
      <c r="N19" s="74">
        <f t="shared" si="4"/>
        <v>0</v>
      </c>
      <c r="O19" s="75">
        <f t="shared" si="5"/>
        <v>0</v>
      </c>
      <c r="P19" s="4"/>
      <c r="Q19" s="49"/>
    </row>
    <row r="20" spans="1:17" s="27" customFormat="1" ht="25.5" customHeight="1" x14ac:dyDescent="0.25">
      <c r="A20" s="94"/>
      <c r="B20" s="95"/>
      <c r="C20" s="95"/>
      <c r="D20" s="95"/>
      <c r="E20" s="95"/>
      <c r="F20" s="107"/>
      <c r="G20" s="95"/>
      <c r="H20" s="108"/>
      <c r="I20" s="103"/>
      <c r="J20" s="74">
        <f t="shared" si="0"/>
        <v>0</v>
      </c>
      <c r="K20" s="74">
        <f t="shared" si="1"/>
        <v>0</v>
      </c>
      <c r="L20" s="74">
        <f t="shared" si="2"/>
        <v>0</v>
      </c>
      <c r="M20" s="74">
        <f t="shared" si="3"/>
        <v>0</v>
      </c>
      <c r="N20" s="74">
        <f t="shared" si="4"/>
        <v>0</v>
      </c>
      <c r="O20" s="75">
        <f t="shared" si="5"/>
        <v>0</v>
      </c>
      <c r="P20" s="4"/>
      <c r="Q20" s="49"/>
    </row>
    <row r="21" spans="1:17" s="27" customFormat="1" ht="25.5" customHeight="1" x14ac:dyDescent="0.25">
      <c r="A21" s="94"/>
      <c r="B21" s="95"/>
      <c r="C21" s="95"/>
      <c r="D21" s="95"/>
      <c r="E21" s="95"/>
      <c r="F21" s="107"/>
      <c r="G21" s="95"/>
      <c r="H21" s="108"/>
      <c r="I21" s="103"/>
      <c r="J21" s="74">
        <f t="shared" si="0"/>
        <v>0</v>
      </c>
      <c r="K21" s="74">
        <f t="shared" si="1"/>
        <v>0</v>
      </c>
      <c r="L21" s="74">
        <f t="shared" si="2"/>
        <v>0</v>
      </c>
      <c r="M21" s="74">
        <f t="shared" si="3"/>
        <v>0</v>
      </c>
      <c r="N21" s="74">
        <f t="shared" si="4"/>
        <v>0</v>
      </c>
      <c r="O21" s="75">
        <f t="shared" si="5"/>
        <v>0</v>
      </c>
      <c r="P21" s="4"/>
      <c r="Q21" s="49"/>
    </row>
    <row r="22" spans="1:17" s="27" customFormat="1" ht="25.5" customHeight="1" x14ac:dyDescent="0.25">
      <c r="A22" s="94"/>
      <c r="B22" s="95"/>
      <c r="C22" s="95"/>
      <c r="D22" s="95"/>
      <c r="E22" s="95"/>
      <c r="F22" s="107"/>
      <c r="G22" s="95"/>
      <c r="H22" s="108"/>
      <c r="I22" s="103"/>
      <c r="J22" s="74">
        <f t="shared" si="0"/>
        <v>0</v>
      </c>
      <c r="K22" s="74">
        <f t="shared" si="1"/>
        <v>0</v>
      </c>
      <c r="L22" s="74">
        <f t="shared" si="2"/>
        <v>0</v>
      </c>
      <c r="M22" s="74">
        <f t="shared" si="3"/>
        <v>0</v>
      </c>
      <c r="N22" s="74">
        <f t="shared" si="4"/>
        <v>0</v>
      </c>
      <c r="O22" s="75">
        <f t="shared" si="5"/>
        <v>0</v>
      </c>
      <c r="P22" s="4"/>
      <c r="Q22" s="49"/>
    </row>
    <row r="23" spans="1:17" s="27" customFormat="1" ht="25.5" customHeight="1" x14ac:dyDescent="0.25">
      <c r="A23" s="94"/>
      <c r="B23" s="111"/>
      <c r="C23" s="95"/>
      <c r="D23" s="95"/>
      <c r="E23" s="95"/>
      <c r="F23" s="107"/>
      <c r="G23" s="95"/>
      <c r="H23" s="108"/>
      <c r="I23" s="103"/>
      <c r="J23" s="74">
        <f t="shared" si="0"/>
        <v>0</v>
      </c>
      <c r="K23" s="74">
        <f t="shared" si="1"/>
        <v>0</v>
      </c>
      <c r="L23" s="74">
        <f t="shared" si="2"/>
        <v>0</v>
      </c>
      <c r="M23" s="74">
        <f t="shared" si="3"/>
        <v>0</v>
      </c>
      <c r="N23" s="74">
        <f t="shared" si="4"/>
        <v>0</v>
      </c>
      <c r="O23" s="75">
        <f t="shared" si="5"/>
        <v>0</v>
      </c>
      <c r="P23" s="4"/>
      <c r="Q23" s="49"/>
    </row>
    <row r="24" spans="1:17" s="27" customFormat="1" ht="25.5" customHeight="1" x14ac:dyDescent="0.25">
      <c r="A24" s="94"/>
      <c r="B24" s="95"/>
      <c r="C24" s="95"/>
      <c r="D24" s="95"/>
      <c r="E24" s="95"/>
      <c r="F24" s="107"/>
      <c r="G24" s="95"/>
      <c r="H24" s="108"/>
      <c r="I24" s="103"/>
      <c r="J24" s="74">
        <f t="shared" si="0"/>
        <v>0</v>
      </c>
      <c r="K24" s="74">
        <f t="shared" si="1"/>
        <v>0</v>
      </c>
      <c r="L24" s="74">
        <f t="shared" si="2"/>
        <v>0</v>
      </c>
      <c r="M24" s="74">
        <f t="shared" si="3"/>
        <v>0</v>
      </c>
      <c r="N24" s="74">
        <f t="shared" si="4"/>
        <v>0</v>
      </c>
      <c r="O24" s="75">
        <f t="shared" si="5"/>
        <v>0</v>
      </c>
      <c r="P24" s="4"/>
      <c r="Q24" s="49"/>
    </row>
    <row r="25" spans="1:17" s="27" customFormat="1" ht="25.5" customHeight="1" x14ac:dyDescent="0.25">
      <c r="A25" s="94"/>
      <c r="B25" s="95"/>
      <c r="C25" s="95"/>
      <c r="D25" s="95"/>
      <c r="E25" s="95"/>
      <c r="F25" s="107"/>
      <c r="G25" s="95"/>
      <c r="H25" s="108"/>
      <c r="I25" s="103"/>
      <c r="J25" s="74">
        <f t="shared" si="0"/>
        <v>0</v>
      </c>
      <c r="K25" s="74">
        <f t="shared" si="1"/>
        <v>0</v>
      </c>
      <c r="L25" s="74">
        <f t="shared" si="2"/>
        <v>0</v>
      </c>
      <c r="M25" s="74">
        <f t="shared" si="3"/>
        <v>0</v>
      </c>
      <c r="N25" s="74">
        <f t="shared" si="4"/>
        <v>0</v>
      </c>
      <c r="O25" s="75">
        <f t="shared" si="5"/>
        <v>0</v>
      </c>
      <c r="P25" s="4"/>
      <c r="Q25" s="49"/>
    </row>
    <row r="26" spans="1:17" s="27" customFormat="1" ht="25.5" customHeight="1" x14ac:dyDescent="0.25">
      <c r="A26" s="94"/>
      <c r="B26" s="95"/>
      <c r="C26" s="95"/>
      <c r="D26" s="95"/>
      <c r="E26" s="95"/>
      <c r="F26" s="107"/>
      <c r="G26" s="95"/>
      <c r="H26" s="108"/>
      <c r="I26" s="103"/>
      <c r="J26" s="74">
        <f t="shared" si="0"/>
        <v>0</v>
      </c>
      <c r="K26" s="74">
        <f t="shared" si="1"/>
        <v>0</v>
      </c>
      <c r="L26" s="74">
        <f t="shared" si="2"/>
        <v>0</v>
      </c>
      <c r="M26" s="74">
        <f t="shared" si="3"/>
        <v>0</v>
      </c>
      <c r="N26" s="74">
        <f t="shared" si="4"/>
        <v>0</v>
      </c>
      <c r="O26" s="75">
        <f t="shared" si="5"/>
        <v>0</v>
      </c>
      <c r="P26" s="4"/>
      <c r="Q26" s="49"/>
    </row>
    <row r="27" spans="1:17" s="27" customFormat="1" ht="25.5" customHeight="1" x14ac:dyDescent="0.25">
      <c r="A27" s="94"/>
      <c r="B27" s="95"/>
      <c r="C27" s="95"/>
      <c r="D27" s="95"/>
      <c r="E27" s="95"/>
      <c r="F27" s="107"/>
      <c r="G27" s="95"/>
      <c r="H27" s="108"/>
      <c r="I27" s="103"/>
      <c r="J27" s="74">
        <f t="shared" si="0"/>
        <v>0</v>
      </c>
      <c r="K27" s="74">
        <f t="shared" si="1"/>
        <v>0</v>
      </c>
      <c r="L27" s="74">
        <f t="shared" si="2"/>
        <v>0</v>
      </c>
      <c r="M27" s="74">
        <f t="shared" si="3"/>
        <v>0</v>
      </c>
      <c r="N27" s="74">
        <f t="shared" si="4"/>
        <v>0</v>
      </c>
      <c r="O27" s="75">
        <f t="shared" si="5"/>
        <v>0</v>
      </c>
      <c r="P27" s="4"/>
      <c r="Q27" s="49"/>
    </row>
    <row r="28" spans="1:17" s="27" customFormat="1" ht="25.5" customHeight="1" x14ac:dyDescent="0.25">
      <c r="A28" s="94"/>
      <c r="B28" s="95"/>
      <c r="C28" s="95"/>
      <c r="D28" s="95"/>
      <c r="E28" s="95"/>
      <c r="F28" s="107"/>
      <c r="G28" s="95"/>
      <c r="H28" s="108"/>
      <c r="I28" s="103"/>
      <c r="J28" s="74">
        <f t="shared" si="0"/>
        <v>0</v>
      </c>
      <c r="K28" s="74">
        <f t="shared" si="1"/>
        <v>0</v>
      </c>
      <c r="L28" s="74">
        <f t="shared" si="2"/>
        <v>0</v>
      </c>
      <c r="M28" s="74">
        <f t="shared" si="3"/>
        <v>0</v>
      </c>
      <c r="N28" s="74">
        <f t="shared" si="4"/>
        <v>0</v>
      </c>
      <c r="O28" s="75">
        <f t="shared" si="5"/>
        <v>0</v>
      </c>
      <c r="P28" s="4"/>
      <c r="Q28" s="49"/>
    </row>
    <row r="29" spans="1:17" s="27" customFormat="1" ht="25.5" customHeight="1" x14ac:dyDescent="0.25">
      <c r="A29" s="94"/>
      <c r="B29" s="95"/>
      <c r="C29" s="95"/>
      <c r="D29" s="95"/>
      <c r="E29" s="95"/>
      <c r="F29" s="107"/>
      <c r="G29" s="95"/>
      <c r="H29" s="108"/>
      <c r="I29" s="103"/>
      <c r="J29" s="74">
        <f t="shared" si="0"/>
        <v>0</v>
      </c>
      <c r="K29" s="74">
        <f t="shared" si="1"/>
        <v>0</v>
      </c>
      <c r="L29" s="74">
        <f t="shared" si="2"/>
        <v>0</v>
      </c>
      <c r="M29" s="74">
        <f t="shared" si="3"/>
        <v>0</v>
      </c>
      <c r="N29" s="74">
        <f t="shared" si="4"/>
        <v>0</v>
      </c>
      <c r="O29" s="75">
        <f t="shared" si="5"/>
        <v>0</v>
      </c>
      <c r="P29" s="4"/>
      <c r="Q29" s="49"/>
    </row>
    <row r="30" spans="1:17" s="27" customFormat="1" ht="25.5" customHeight="1" x14ac:dyDescent="0.25">
      <c r="A30" s="94"/>
      <c r="B30" s="95"/>
      <c r="C30" s="95"/>
      <c r="D30" s="95"/>
      <c r="E30" s="95"/>
      <c r="F30" s="107"/>
      <c r="G30" s="95"/>
      <c r="H30" s="108"/>
      <c r="I30" s="103"/>
      <c r="J30" s="74">
        <f t="shared" si="0"/>
        <v>0</v>
      </c>
      <c r="K30" s="74">
        <f t="shared" si="1"/>
        <v>0</v>
      </c>
      <c r="L30" s="74">
        <f t="shared" si="2"/>
        <v>0</v>
      </c>
      <c r="M30" s="74">
        <f t="shared" si="3"/>
        <v>0</v>
      </c>
      <c r="N30" s="74">
        <f t="shared" si="4"/>
        <v>0</v>
      </c>
      <c r="O30" s="75">
        <f t="shared" si="5"/>
        <v>0</v>
      </c>
      <c r="P30" s="4"/>
      <c r="Q30" s="49"/>
    </row>
    <row r="31" spans="1:17" s="27" customFormat="1" ht="25.5" customHeight="1" x14ac:dyDescent="0.25">
      <c r="A31" s="94"/>
      <c r="B31" s="95"/>
      <c r="C31" s="95"/>
      <c r="D31" s="95"/>
      <c r="E31" s="95"/>
      <c r="F31" s="107"/>
      <c r="G31" s="95"/>
      <c r="H31" s="108"/>
      <c r="I31" s="103"/>
      <c r="J31" s="74">
        <f t="shared" si="0"/>
        <v>0</v>
      </c>
      <c r="K31" s="74">
        <f t="shared" si="1"/>
        <v>0</v>
      </c>
      <c r="L31" s="74">
        <f t="shared" si="2"/>
        <v>0</v>
      </c>
      <c r="M31" s="74">
        <f t="shared" si="3"/>
        <v>0</v>
      </c>
      <c r="N31" s="74">
        <f t="shared" si="4"/>
        <v>0</v>
      </c>
      <c r="O31" s="75">
        <f t="shared" si="5"/>
        <v>0</v>
      </c>
      <c r="P31" s="4"/>
      <c r="Q31" s="49"/>
    </row>
    <row r="32" spans="1:17" s="27" customFormat="1" ht="25.5" customHeight="1" x14ac:dyDescent="0.25">
      <c r="A32" s="94"/>
      <c r="B32" s="95"/>
      <c r="C32" s="95"/>
      <c r="D32" s="95"/>
      <c r="E32" s="95"/>
      <c r="F32" s="107"/>
      <c r="G32" s="95"/>
      <c r="H32" s="108"/>
      <c r="I32" s="103"/>
      <c r="J32" s="74">
        <f t="shared" si="0"/>
        <v>0</v>
      </c>
      <c r="K32" s="74">
        <f t="shared" si="1"/>
        <v>0</v>
      </c>
      <c r="L32" s="74">
        <f t="shared" si="2"/>
        <v>0</v>
      </c>
      <c r="M32" s="74">
        <f t="shared" si="3"/>
        <v>0</v>
      </c>
      <c r="N32" s="74">
        <f t="shared" si="4"/>
        <v>0</v>
      </c>
      <c r="O32" s="75">
        <f t="shared" si="5"/>
        <v>0</v>
      </c>
      <c r="P32" s="4"/>
      <c r="Q32" s="49"/>
    </row>
    <row r="33" spans="1:17" s="27" customFormat="1" ht="25.5" customHeight="1" x14ac:dyDescent="0.25">
      <c r="A33" s="94"/>
      <c r="B33" s="112"/>
      <c r="C33" s="112"/>
      <c r="D33" s="112"/>
      <c r="E33" s="112"/>
      <c r="F33" s="113"/>
      <c r="G33" s="112"/>
      <c r="H33" s="108"/>
      <c r="I33" s="103"/>
      <c r="J33" s="74">
        <f t="shared" si="0"/>
        <v>0</v>
      </c>
      <c r="K33" s="74">
        <f t="shared" si="1"/>
        <v>0</v>
      </c>
      <c r="L33" s="74">
        <f t="shared" si="2"/>
        <v>0</v>
      </c>
      <c r="M33" s="74">
        <f t="shared" si="3"/>
        <v>0</v>
      </c>
      <c r="N33" s="74">
        <f t="shared" si="4"/>
        <v>0</v>
      </c>
      <c r="O33" s="75">
        <f t="shared" si="5"/>
        <v>0</v>
      </c>
      <c r="P33" s="4"/>
      <c r="Q33" s="49"/>
    </row>
    <row r="34" spans="1:17" s="27" customFormat="1" ht="25.5" customHeight="1" x14ac:dyDescent="0.25">
      <c r="A34" s="98"/>
      <c r="B34" s="99"/>
      <c r="C34" s="99"/>
      <c r="D34" s="99"/>
      <c r="E34" s="99"/>
      <c r="F34" s="114"/>
      <c r="G34" s="99"/>
      <c r="H34" s="115"/>
      <c r="I34" s="104"/>
      <c r="J34" s="88">
        <f t="shared" si="0"/>
        <v>0</v>
      </c>
      <c r="K34" s="88">
        <f t="shared" si="1"/>
        <v>0</v>
      </c>
      <c r="L34" s="88">
        <f t="shared" si="2"/>
        <v>0</v>
      </c>
      <c r="M34" s="88">
        <f t="shared" si="3"/>
        <v>0</v>
      </c>
      <c r="N34" s="88">
        <f t="shared" si="4"/>
        <v>0</v>
      </c>
      <c r="O34" s="89">
        <f t="shared" si="5"/>
        <v>0</v>
      </c>
      <c r="P34" s="4"/>
      <c r="Q34" s="49"/>
    </row>
    <row r="35" spans="1:17" s="27" customFormat="1" ht="25.5" customHeight="1" x14ac:dyDescent="0.25">
      <c r="A35" s="83" t="s">
        <v>77</v>
      </c>
      <c r="B35" s="90"/>
      <c r="C35" s="90"/>
      <c r="D35" s="90"/>
      <c r="E35" s="84"/>
      <c r="F35" s="84"/>
      <c r="G35" s="84"/>
      <c r="H35" s="116"/>
      <c r="I35" s="117"/>
      <c r="J35" s="70">
        <f>SUM(J11:J34)</f>
        <v>0</v>
      </c>
      <c r="K35" s="70">
        <f t="shared" ref="K35:N35" si="6">SUM(K11:K34)</f>
        <v>0</v>
      </c>
      <c r="L35" s="70">
        <f t="shared" si="6"/>
        <v>97602.8</v>
      </c>
      <c r="M35" s="70">
        <f t="shared" si="6"/>
        <v>0</v>
      </c>
      <c r="N35" s="70">
        <f t="shared" si="6"/>
        <v>0</v>
      </c>
      <c r="O35" s="70">
        <f>SUM(O11:O34)</f>
        <v>97602.8</v>
      </c>
      <c r="P35" s="4"/>
      <c r="Q35" s="31"/>
    </row>
    <row r="36" spans="1:17" s="27" customFormat="1" ht="17.100000000000001" customHeight="1" x14ac:dyDescent="0.25">
      <c r="A36" s="47"/>
      <c r="B36" s="47"/>
      <c r="C36" s="47"/>
      <c r="D36" s="47"/>
      <c r="E36" s="48"/>
      <c r="F36" s="48"/>
      <c r="G36" s="48"/>
      <c r="H36" s="30"/>
      <c r="I36" s="37"/>
      <c r="J36" s="30"/>
      <c r="K36" s="30"/>
      <c r="L36" s="30"/>
      <c r="M36" s="30"/>
      <c r="N36" s="30"/>
      <c r="O36" s="30"/>
      <c r="P36" s="4"/>
      <c r="Q36" s="31"/>
    </row>
    <row r="37" spans="1:17" s="27" customFormat="1" ht="17.100000000000001" customHeight="1" x14ac:dyDescent="0.25">
      <c r="A37" s="71" t="s">
        <v>70</v>
      </c>
      <c r="B37" s="47"/>
      <c r="C37" s="47"/>
      <c r="D37" s="47"/>
      <c r="E37" s="48"/>
      <c r="F37" s="48"/>
      <c r="G37" s="48"/>
      <c r="H37" s="30"/>
      <c r="I37" s="37"/>
      <c r="J37" s="151"/>
      <c r="K37" s="152"/>
      <c r="L37" s="152"/>
      <c r="M37" s="152"/>
      <c r="N37" s="152"/>
      <c r="O37" s="152"/>
      <c r="P37" s="4"/>
      <c r="Q37" s="31"/>
    </row>
    <row r="41" spans="1:17" ht="21" x14ac:dyDescent="0.25">
      <c r="A41" s="32"/>
      <c r="B41" s="33"/>
      <c r="C41" s="33"/>
      <c r="D41" s="33"/>
      <c r="E41" s="33"/>
      <c r="F41" s="33"/>
      <c r="G41" s="33"/>
      <c r="H41" s="33"/>
      <c r="J41" s="33"/>
      <c r="K41" s="33"/>
      <c r="L41" s="33"/>
    </row>
    <row r="42" spans="1:17" ht="59.45" customHeight="1" x14ac:dyDescent="0.25">
      <c r="M42" s="14"/>
      <c r="N42" s="14"/>
      <c r="O42" s="14"/>
      <c r="Q42" s="14"/>
    </row>
  </sheetData>
  <mergeCells count="9">
    <mergeCell ref="J37:O37"/>
    <mergeCell ref="A7:O7"/>
    <mergeCell ref="A8:O8"/>
    <mergeCell ref="A5:O6"/>
    <mergeCell ref="A2:O2"/>
    <mergeCell ref="A3:O3"/>
    <mergeCell ref="A4:O4"/>
    <mergeCell ref="A9:I9"/>
    <mergeCell ref="J9:O9"/>
  </mergeCells>
  <conditionalFormatting sqref="H11:O34">
    <cfRule type="cellIs" dxfId="4" priority="2" operator="lessThan">
      <formula>1</formula>
    </cfRule>
  </conditionalFormatting>
  <dataValidations count="1">
    <dataValidation type="list" allowBlank="1" showInputMessage="1" showErrorMessage="1" sqref="E11:E34" xr:uid="{00000000-0002-0000-0400-000000000000}">
      <formula1>"Poor, Good, Average"</formula1>
    </dataValidation>
  </dataValidations>
  <printOptions horizontalCentered="1"/>
  <pageMargins left="0.5" right="0.5" top="0.5" bottom="0.5" header="0.3" footer="0.3"/>
  <pageSetup paperSize="3" scale="72" fitToHeight="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2"/>
  <sheetViews>
    <sheetView showGridLines="0" zoomScale="70" zoomScaleNormal="70" workbookViewId="0">
      <selection activeCell="A7" sqref="A7:L7"/>
    </sheetView>
  </sheetViews>
  <sheetFormatPr defaultColWidth="9.140625" defaultRowHeight="15" x14ac:dyDescent="0.25"/>
  <cols>
    <col min="1" max="1" width="37.28515625" style="15" customWidth="1"/>
    <col min="2" max="2" width="28.140625" style="15" customWidth="1"/>
    <col min="3" max="3" width="17.7109375" style="16" customWidth="1"/>
    <col min="4" max="4" width="14.7109375" style="16" customWidth="1"/>
    <col min="5" max="5" width="17" style="16" customWidth="1"/>
    <col min="6" max="6" width="52" style="16" customWidth="1"/>
    <col min="7" max="11" width="11.85546875" style="17" customWidth="1"/>
    <col min="12" max="12" width="11.85546875" style="16" customWidth="1"/>
    <col min="13" max="16384" width="9.140625" style="14"/>
  </cols>
  <sheetData>
    <row r="1" spans="1:12" ht="27.75" x14ac:dyDescent="0.4">
      <c r="B1" s="50"/>
      <c r="C1" s="11"/>
      <c r="D1" s="11"/>
      <c r="E1" s="11"/>
      <c r="F1" s="12"/>
      <c r="G1" s="13"/>
      <c r="H1" s="12"/>
      <c r="I1" s="12"/>
      <c r="J1" s="14"/>
      <c r="K1" s="14"/>
      <c r="L1" s="26"/>
    </row>
    <row r="2" spans="1:12" ht="32.450000000000003" customHeight="1" x14ac:dyDescent="0.5">
      <c r="A2" s="161" t="str">
        <f>Summary!A2</f>
        <v>[Parish/School Name]</v>
      </c>
      <c r="B2" s="127"/>
      <c r="C2" s="127"/>
      <c r="D2" s="127"/>
      <c r="E2" s="127"/>
      <c r="F2" s="127"/>
      <c r="G2" s="127"/>
      <c r="H2" s="127"/>
      <c r="I2" s="127"/>
      <c r="J2" s="127"/>
      <c r="K2" s="127"/>
      <c r="L2" s="159"/>
    </row>
    <row r="3" spans="1:12" ht="32.450000000000003" customHeight="1" x14ac:dyDescent="0.4">
      <c r="A3" s="162" t="s">
        <v>88</v>
      </c>
      <c r="B3" s="163"/>
      <c r="C3" s="163"/>
      <c r="D3" s="163"/>
      <c r="E3" s="163"/>
      <c r="F3" s="163"/>
      <c r="G3" s="163"/>
      <c r="H3" s="163"/>
      <c r="I3" s="163"/>
      <c r="J3" s="163"/>
      <c r="K3" s="163"/>
      <c r="L3" s="159"/>
    </row>
    <row r="4" spans="1:12" ht="23.1" customHeight="1" x14ac:dyDescent="0.3">
      <c r="A4" s="143" t="str">
        <f>Summary!A4</f>
        <v>[Date]</v>
      </c>
      <c r="B4" s="144"/>
      <c r="C4" s="144"/>
      <c r="D4" s="144"/>
      <c r="E4" s="144"/>
      <c r="F4" s="144"/>
      <c r="G4" s="144"/>
      <c r="H4" s="144"/>
      <c r="I4" s="144"/>
      <c r="J4" s="144"/>
      <c r="K4" s="144"/>
      <c r="L4" s="159"/>
    </row>
    <row r="5" spans="1:12" ht="23.1" customHeight="1" x14ac:dyDescent="0.25">
      <c r="A5" s="158"/>
      <c r="B5" s="159"/>
      <c r="C5" s="159"/>
      <c r="D5" s="159"/>
      <c r="E5" s="159"/>
      <c r="F5" s="159"/>
      <c r="G5" s="159"/>
      <c r="H5" s="159"/>
      <c r="I5" s="159"/>
      <c r="J5" s="159"/>
      <c r="K5" s="159"/>
      <c r="L5" s="159"/>
    </row>
    <row r="6" spans="1:12" ht="11.45" customHeight="1" x14ac:dyDescent="0.25">
      <c r="A6" s="159"/>
      <c r="B6" s="159"/>
      <c r="C6" s="159"/>
      <c r="D6" s="159"/>
      <c r="E6" s="159"/>
      <c r="F6" s="159"/>
      <c r="G6" s="159"/>
      <c r="H6" s="159"/>
      <c r="I6" s="159"/>
      <c r="J6" s="159"/>
      <c r="K6" s="159"/>
      <c r="L6" s="159"/>
    </row>
    <row r="7" spans="1:12" ht="30.95" customHeight="1" x14ac:dyDescent="0.5">
      <c r="A7" s="153" t="s">
        <v>3</v>
      </c>
      <c r="B7" s="154"/>
      <c r="C7" s="154"/>
      <c r="D7" s="154"/>
      <c r="E7" s="154"/>
      <c r="F7" s="154"/>
      <c r="G7" s="154"/>
      <c r="H7" s="154"/>
      <c r="I7" s="154"/>
      <c r="J7" s="154"/>
      <c r="K7" s="154"/>
      <c r="L7" s="155"/>
    </row>
    <row r="8" spans="1:12" s="29" customFormat="1" ht="95.45" customHeight="1" x14ac:dyDescent="0.35">
      <c r="A8" s="156" t="s">
        <v>81</v>
      </c>
      <c r="B8" s="160"/>
      <c r="C8" s="160"/>
      <c r="D8" s="160"/>
      <c r="E8" s="160"/>
      <c r="F8" s="160"/>
      <c r="G8" s="160"/>
      <c r="H8" s="160"/>
      <c r="I8" s="160"/>
      <c r="J8" s="160"/>
      <c r="K8" s="160"/>
      <c r="L8" s="167"/>
    </row>
    <row r="9" spans="1:12" s="37" customFormat="1" ht="25.5" customHeight="1" x14ac:dyDescent="0.25">
      <c r="A9" s="166" t="s">
        <v>69</v>
      </c>
      <c r="B9" s="147"/>
      <c r="C9" s="147"/>
      <c r="D9" s="147"/>
      <c r="E9" s="147"/>
      <c r="F9" s="147"/>
      <c r="G9" s="148" t="s">
        <v>91</v>
      </c>
      <c r="H9" s="149"/>
      <c r="I9" s="149"/>
      <c r="J9" s="149"/>
      <c r="K9" s="149"/>
      <c r="L9" s="150"/>
    </row>
    <row r="10" spans="1:12" s="36" customFormat="1" ht="33.950000000000003" customHeight="1" x14ac:dyDescent="0.25">
      <c r="A10" s="92" t="s">
        <v>5</v>
      </c>
      <c r="B10" s="93" t="s">
        <v>6</v>
      </c>
      <c r="C10" s="93" t="s">
        <v>40</v>
      </c>
      <c r="D10" s="93" t="s">
        <v>10</v>
      </c>
      <c r="E10" s="93" t="s">
        <v>68</v>
      </c>
      <c r="F10" s="92" t="s">
        <v>25</v>
      </c>
      <c r="G10" s="87" t="str">
        <f>Summary!B12</f>
        <v>FY 23-24</v>
      </c>
      <c r="H10" s="87" t="str">
        <f>Summary!C12</f>
        <v>FY 24-25</v>
      </c>
      <c r="I10" s="87" t="str">
        <f>Summary!D12</f>
        <v>FY 25-26</v>
      </c>
      <c r="J10" s="87" t="str">
        <f>Summary!E12</f>
        <v>FY 26-27</v>
      </c>
      <c r="K10" s="87" t="str">
        <f>Summary!F12</f>
        <v>FY 27-28</v>
      </c>
      <c r="L10" s="87" t="s">
        <v>2</v>
      </c>
    </row>
    <row r="11" spans="1:12" s="37" customFormat="1" ht="25.5" customHeight="1" x14ac:dyDescent="0.25">
      <c r="A11" s="101" t="s">
        <v>48</v>
      </c>
      <c r="B11" s="102" t="s">
        <v>56</v>
      </c>
      <c r="C11" s="102">
        <v>3</v>
      </c>
      <c r="D11" s="102" t="s">
        <v>33</v>
      </c>
      <c r="E11" s="97">
        <v>200000</v>
      </c>
      <c r="F11" s="103"/>
      <c r="G11" s="74">
        <f>IF(G$10=$D11,$E11,0)</f>
        <v>0</v>
      </c>
      <c r="H11" s="74">
        <f>IF(H$10=$D11,$E11*1.03,0)</f>
        <v>0</v>
      </c>
      <c r="I11" s="74">
        <f>IF(I$10=$D11,$E11*1.03*1.03,0)</f>
        <v>212180</v>
      </c>
      <c r="J11" s="74">
        <f>IF(J$10=$D11,$E11*1.03*1.03*1.03,0)</f>
        <v>0</v>
      </c>
      <c r="K11" s="74">
        <f>IF(K$10=$D11,$E11*1.03*1.03*1.03*1.03,0)</f>
        <v>0</v>
      </c>
      <c r="L11" s="75">
        <f t="shared" ref="L11:L25" si="0">SUM(G11:K11)</f>
        <v>212180</v>
      </c>
    </row>
    <row r="12" spans="1:12" s="37" customFormat="1" ht="25.5" customHeight="1" x14ac:dyDescent="0.25">
      <c r="A12" s="94" t="s">
        <v>62</v>
      </c>
      <c r="B12" s="95" t="s">
        <v>56</v>
      </c>
      <c r="C12" s="95">
        <v>6</v>
      </c>
      <c r="D12" s="95"/>
      <c r="E12" s="97">
        <v>275000</v>
      </c>
      <c r="F12" s="103"/>
      <c r="G12" s="74">
        <f t="shared" ref="G12:G25" si="1">IF(G$10=$D12,$E12,0)</f>
        <v>0</v>
      </c>
      <c r="H12" s="74">
        <f t="shared" ref="H12:H25" si="2">IF(H$10=$D12,$E12*1.03,0)</f>
        <v>0</v>
      </c>
      <c r="I12" s="74">
        <f t="shared" ref="I12:I25" si="3">IF(I$10=$D12,$E12*1.03*1.03,0)</f>
        <v>0</v>
      </c>
      <c r="J12" s="74">
        <f t="shared" ref="J12:J25" si="4">IF(J$10=$D12,$E12*1.03*1.03*1.03,0)</f>
        <v>0</v>
      </c>
      <c r="K12" s="74">
        <f t="shared" ref="K12:K25" si="5">IF(K$10=$D12,$E12*1.03*1.03*1.03*1.03,0)</f>
        <v>0</v>
      </c>
      <c r="L12" s="75">
        <f t="shared" si="0"/>
        <v>0</v>
      </c>
    </row>
    <row r="13" spans="1:12" s="37" customFormat="1" ht="25.5" customHeight="1" x14ac:dyDescent="0.25">
      <c r="A13" s="94"/>
      <c r="B13" s="95"/>
      <c r="C13" s="95"/>
      <c r="D13" s="95"/>
      <c r="E13" s="97"/>
      <c r="F13" s="103"/>
      <c r="G13" s="74">
        <f t="shared" si="1"/>
        <v>0</v>
      </c>
      <c r="H13" s="74">
        <f t="shared" si="2"/>
        <v>0</v>
      </c>
      <c r="I13" s="74">
        <f t="shared" si="3"/>
        <v>0</v>
      </c>
      <c r="J13" s="74">
        <f t="shared" si="4"/>
        <v>0</v>
      </c>
      <c r="K13" s="74">
        <f t="shared" si="5"/>
        <v>0</v>
      </c>
      <c r="L13" s="75">
        <f t="shared" si="0"/>
        <v>0</v>
      </c>
    </row>
    <row r="14" spans="1:12" s="37" customFormat="1" ht="25.5" customHeight="1" x14ac:dyDescent="0.25">
      <c r="A14" s="94"/>
      <c r="B14" s="95"/>
      <c r="C14" s="95"/>
      <c r="D14" s="95"/>
      <c r="E14" s="97"/>
      <c r="F14" s="103"/>
      <c r="G14" s="74">
        <f t="shared" si="1"/>
        <v>0</v>
      </c>
      <c r="H14" s="74">
        <f t="shared" si="2"/>
        <v>0</v>
      </c>
      <c r="I14" s="74">
        <f t="shared" si="3"/>
        <v>0</v>
      </c>
      <c r="J14" s="74">
        <f t="shared" si="4"/>
        <v>0</v>
      </c>
      <c r="K14" s="74">
        <f t="shared" si="5"/>
        <v>0</v>
      </c>
      <c r="L14" s="75">
        <f t="shared" si="0"/>
        <v>0</v>
      </c>
    </row>
    <row r="15" spans="1:12" s="37" customFormat="1" ht="25.5" customHeight="1" x14ac:dyDescent="0.25">
      <c r="A15" s="94"/>
      <c r="B15" s="95"/>
      <c r="C15" s="95"/>
      <c r="D15" s="95"/>
      <c r="E15" s="97"/>
      <c r="F15" s="103"/>
      <c r="G15" s="74">
        <f t="shared" si="1"/>
        <v>0</v>
      </c>
      <c r="H15" s="74">
        <f t="shared" si="2"/>
        <v>0</v>
      </c>
      <c r="I15" s="74">
        <f t="shared" si="3"/>
        <v>0</v>
      </c>
      <c r="J15" s="74">
        <f t="shared" si="4"/>
        <v>0</v>
      </c>
      <c r="K15" s="74">
        <f t="shared" si="5"/>
        <v>0</v>
      </c>
      <c r="L15" s="75">
        <f t="shared" si="0"/>
        <v>0</v>
      </c>
    </row>
    <row r="16" spans="1:12" s="37" customFormat="1" ht="25.5" customHeight="1" x14ac:dyDescent="0.25">
      <c r="A16" s="94"/>
      <c r="B16" s="95"/>
      <c r="C16" s="95"/>
      <c r="D16" s="95"/>
      <c r="E16" s="97"/>
      <c r="F16" s="103"/>
      <c r="G16" s="74">
        <f t="shared" si="1"/>
        <v>0</v>
      </c>
      <c r="H16" s="74">
        <f t="shared" si="2"/>
        <v>0</v>
      </c>
      <c r="I16" s="74">
        <f t="shared" si="3"/>
        <v>0</v>
      </c>
      <c r="J16" s="74">
        <f t="shared" si="4"/>
        <v>0</v>
      </c>
      <c r="K16" s="74">
        <f t="shared" si="5"/>
        <v>0</v>
      </c>
      <c r="L16" s="75">
        <f t="shared" si="0"/>
        <v>0</v>
      </c>
    </row>
    <row r="17" spans="1:12" s="37" customFormat="1" ht="25.5" customHeight="1" x14ac:dyDescent="0.25">
      <c r="A17" s="94"/>
      <c r="B17" s="95"/>
      <c r="C17" s="95"/>
      <c r="D17" s="95"/>
      <c r="E17" s="97"/>
      <c r="F17" s="103"/>
      <c r="G17" s="74">
        <f t="shared" si="1"/>
        <v>0</v>
      </c>
      <c r="H17" s="74">
        <f t="shared" si="2"/>
        <v>0</v>
      </c>
      <c r="I17" s="74">
        <f t="shared" si="3"/>
        <v>0</v>
      </c>
      <c r="J17" s="74">
        <f t="shared" si="4"/>
        <v>0</v>
      </c>
      <c r="K17" s="74">
        <f t="shared" si="5"/>
        <v>0</v>
      </c>
      <c r="L17" s="75">
        <f t="shared" si="0"/>
        <v>0</v>
      </c>
    </row>
    <row r="18" spans="1:12" s="37" customFormat="1" ht="25.5" customHeight="1" x14ac:dyDescent="0.25">
      <c r="A18" s="94"/>
      <c r="B18" s="95"/>
      <c r="C18" s="95"/>
      <c r="D18" s="95"/>
      <c r="E18" s="97"/>
      <c r="F18" s="103"/>
      <c r="G18" s="74">
        <f t="shared" si="1"/>
        <v>0</v>
      </c>
      <c r="H18" s="74">
        <f t="shared" si="2"/>
        <v>0</v>
      </c>
      <c r="I18" s="74">
        <f t="shared" si="3"/>
        <v>0</v>
      </c>
      <c r="J18" s="74">
        <f t="shared" si="4"/>
        <v>0</v>
      </c>
      <c r="K18" s="74">
        <f t="shared" si="5"/>
        <v>0</v>
      </c>
      <c r="L18" s="75">
        <f t="shared" si="0"/>
        <v>0</v>
      </c>
    </row>
    <row r="19" spans="1:12" s="37" customFormat="1" ht="25.5" customHeight="1" x14ac:dyDescent="0.25">
      <c r="A19" s="94"/>
      <c r="B19" s="95"/>
      <c r="C19" s="95"/>
      <c r="D19" s="95"/>
      <c r="E19" s="97"/>
      <c r="F19" s="103"/>
      <c r="G19" s="74">
        <f t="shared" si="1"/>
        <v>0</v>
      </c>
      <c r="H19" s="74">
        <f t="shared" si="2"/>
        <v>0</v>
      </c>
      <c r="I19" s="74">
        <f t="shared" si="3"/>
        <v>0</v>
      </c>
      <c r="J19" s="74">
        <f t="shared" si="4"/>
        <v>0</v>
      </c>
      <c r="K19" s="74">
        <f t="shared" si="5"/>
        <v>0</v>
      </c>
      <c r="L19" s="75">
        <f t="shared" si="0"/>
        <v>0</v>
      </c>
    </row>
    <row r="20" spans="1:12" s="37" customFormat="1" ht="25.5" customHeight="1" x14ac:dyDescent="0.25">
      <c r="A20" s="94"/>
      <c r="B20" s="95"/>
      <c r="C20" s="95"/>
      <c r="D20" s="95"/>
      <c r="E20" s="97"/>
      <c r="F20" s="103"/>
      <c r="G20" s="74">
        <f t="shared" si="1"/>
        <v>0</v>
      </c>
      <c r="H20" s="74">
        <f t="shared" si="2"/>
        <v>0</v>
      </c>
      <c r="I20" s="74">
        <f t="shared" si="3"/>
        <v>0</v>
      </c>
      <c r="J20" s="74">
        <f t="shared" si="4"/>
        <v>0</v>
      </c>
      <c r="K20" s="74">
        <f t="shared" si="5"/>
        <v>0</v>
      </c>
      <c r="L20" s="75">
        <f t="shared" si="0"/>
        <v>0</v>
      </c>
    </row>
    <row r="21" spans="1:12" s="37" customFormat="1" ht="25.5" customHeight="1" x14ac:dyDescent="0.25">
      <c r="A21" s="94"/>
      <c r="B21" s="95"/>
      <c r="C21" s="95"/>
      <c r="D21" s="95"/>
      <c r="E21" s="97"/>
      <c r="F21" s="103"/>
      <c r="G21" s="74"/>
      <c r="H21" s="74"/>
      <c r="I21" s="74"/>
      <c r="J21" s="74"/>
      <c r="K21" s="74"/>
      <c r="L21" s="75"/>
    </row>
    <row r="22" spans="1:12" s="37" customFormat="1" ht="25.5" customHeight="1" x14ac:dyDescent="0.25">
      <c r="A22" s="94"/>
      <c r="B22" s="95"/>
      <c r="C22" s="95"/>
      <c r="D22" s="95"/>
      <c r="E22" s="97"/>
      <c r="F22" s="103"/>
      <c r="G22" s="74"/>
      <c r="H22" s="74"/>
      <c r="I22" s="74"/>
      <c r="J22" s="74"/>
      <c r="K22" s="74"/>
      <c r="L22" s="75"/>
    </row>
    <row r="23" spans="1:12" s="37" customFormat="1" ht="25.5" customHeight="1" x14ac:dyDescent="0.25">
      <c r="A23" s="94"/>
      <c r="B23" s="95"/>
      <c r="C23" s="95"/>
      <c r="D23" s="95"/>
      <c r="E23" s="97"/>
      <c r="F23" s="103"/>
      <c r="G23" s="74"/>
      <c r="H23" s="74"/>
      <c r="I23" s="74"/>
      <c r="J23" s="74"/>
      <c r="K23" s="74"/>
      <c r="L23" s="75"/>
    </row>
    <row r="24" spans="1:12" s="37" customFormat="1" ht="25.5" customHeight="1" x14ac:dyDescent="0.25">
      <c r="A24" s="94"/>
      <c r="B24" s="95"/>
      <c r="C24" s="95"/>
      <c r="D24" s="95"/>
      <c r="E24" s="97"/>
      <c r="F24" s="103"/>
      <c r="G24" s="74">
        <f t="shared" si="1"/>
        <v>0</v>
      </c>
      <c r="H24" s="74">
        <f t="shared" si="2"/>
        <v>0</v>
      </c>
      <c r="I24" s="74">
        <f t="shared" si="3"/>
        <v>0</v>
      </c>
      <c r="J24" s="74">
        <f t="shared" si="4"/>
        <v>0</v>
      </c>
      <c r="K24" s="74">
        <f t="shared" si="5"/>
        <v>0</v>
      </c>
      <c r="L24" s="75">
        <f t="shared" si="0"/>
        <v>0</v>
      </c>
    </row>
    <row r="25" spans="1:12" s="37" customFormat="1" ht="25.5" customHeight="1" x14ac:dyDescent="0.25">
      <c r="A25" s="94"/>
      <c r="B25" s="95"/>
      <c r="C25" s="95"/>
      <c r="D25" s="95"/>
      <c r="E25" s="97"/>
      <c r="F25" s="103"/>
      <c r="G25" s="74">
        <f t="shared" si="1"/>
        <v>0</v>
      </c>
      <c r="H25" s="74">
        <f t="shared" si="2"/>
        <v>0</v>
      </c>
      <c r="I25" s="74">
        <f t="shared" si="3"/>
        <v>0</v>
      </c>
      <c r="J25" s="74">
        <f t="shared" si="4"/>
        <v>0</v>
      </c>
      <c r="K25" s="74">
        <f t="shared" si="5"/>
        <v>0</v>
      </c>
      <c r="L25" s="75">
        <f t="shared" si="0"/>
        <v>0</v>
      </c>
    </row>
    <row r="26" spans="1:12" s="37" customFormat="1" ht="25.5" customHeight="1" x14ac:dyDescent="0.25">
      <c r="A26" s="83" t="s">
        <v>77</v>
      </c>
      <c r="B26" s="90"/>
      <c r="C26" s="84"/>
      <c r="D26" s="84"/>
      <c r="E26" s="84"/>
      <c r="F26" s="91"/>
      <c r="G26" s="70">
        <f t="shared" ref="G26:L26" si="6">SUM(G11:G25)</f>
        <v>0</v>
      </c>
      <c r="H26" s="70">
        <f t="shared" si="6"/>
        <v>0</v>
      </c>
      <c r="I26" s="70">
        <f t="shared" si="6"/>
        <v>212180</v>
      </c>
      <c r="J26" s="70">
        <f t="shared" si="6"/>
        <v>0</v>
      </c>
      <c r="K26" s="70">
        <f t="shared" si="6"/>
        <v>0</v>
      </c>
      <c r="L26" s="70">
        <f t="shared" si="6"/>
        <v>212180</v>
      </c>
    </row>
    <row r="27" spans="1:12" s="37" customFormat="1" ht="17.100000000000001" customHeight="1" x14ac:dyDescent="0.25">
      <c r="A27" s="47"/>
      <c r="B27" s="47"/>
      <c r="C27" s="48"/>
      <c r="D27" s="48"/>
      <c r="E27" s="48"/>
      <c r="F27" s="48"/>
      <c r="G27" s="30"/>
      <c r="H27" s="30"/>
      <c r="I27" s="30"/>
      <c r="J27" s="30"/>
      <c r="K27" s="30"/>
      <c r="L27" s="48"/>
    </row>
    <row r="28" spans="1:12" s="37" customFormat="1" ht="17.100000000000001" customHeight="1" x14ac:dyDescent="0.3">
      <c r="A28" s="69" t="s">
        <v>70</v>
      </c>
      <c r="B28" s="47"/>
      <c r="C28" s="48"/>
      <c r="D28" s="48"/>
      <c r="E28" s="48"/>
      <c r="F28" s="48"/>
      <c r="G28" s="151"/>
      <c r="H28" s="152"/>
      <c r="I28" s="152"/>
      <c r="J28" s="152"/>
      <c r="K28" s="152"/>
      <c r="L28" s="152"/>
    </row>
    <row r="32" spans="1:12" x14ac:dyDescent="0.25">
      <c r="A32" s="14"/>
    </row>
  </sheetData>
  <mergeCells count="9">
    <mergeCell ref="A2:L2"/>
    <mergeCell ref="G9:L9"/>
    <mergeCell ref="A9:F9"/>
    <mergeCell ref="G28:L28"/>
    <mergeCell ref="A7:L7"/>
    <mergeCell ref="A8:L8"/>
    <mergeCell ref="A4:L4"/>
    <mergeCell ref="A3:L3"/>
    <mergeCell ref="A5:L6"/>
  </mergeCells>
  <conditionalFormatting sqref="G11:L25">
    <cfRule type="cellIs" dxfId="3" priority="1" operator="lessThan">
      <formula>1</formula>
    </cfRule>
  </conditionalFormatting>
  <dataValidations count="1">
    <dataValidation type="list" allowBlank="1" showInputMessage="1" showErrorMessage="1" sqref="B11:B25" xr:uid="{00000000-0002-0000-0500-000000000000}">
      <formula1>"Poor, Good, Average"</formula1>
    </dataValidation>
  </dataValidations>
  <printOptions horizontalCentered="1"/>
  <pageMargins left="0.5" right="0.5" top="1" bottom="0.5" header="0.3" footer="0.3"/>
  <pageSetup paperSize="3" scale="87" fitToHeight="0" orientation="landscape"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Sheet1!$B$10:$B$15</xm:f>
          </x14:formula1>
          <xm:sqref>D11:D25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7"/>
  <sheetViews>
    <sheetView showGridLines="0" zoomScale="75" zoomScaleNormal="75" workbookViewId="0">
      <selection activeCell="A7" sqref="A7:K7"/>
    </sheetView>
  </sheetViews>
  <sheetFormatPr defaultColWidth="9.140625" defaultRowHeight="15" x14ac:dyDescent="0.25"/>
  <cols>
    <col min="1" max="1" width="42.28515625" style="15" customWidth="1"/>
    <col min="2" max="2" width="26.85546875" style="14" customWidth="1"/>
    <col min="3" max="3" width="14.5703125" style="16" customWidth="1"/>
    <col min="4" max="4" width="15.140625" style="17" customWidth="1"/>
    <col min="5" max="5" width="52.140625" style="17" customWidth="1"/>
    <col min="6" max="10" width="11.85546875" style="17" customWidth="1"/>
    <col min="11" max="11" width="11.85546875" style="16" customWidth="1"/>
    <col min="12" max="12" width="69.42578125" style="26" customWidth="1"/>
    <col min="13" max="16384" width="9.140625" style="14"/>
  </cols>
  <sheetData>
    <row r="1" spans="1:13" ht="27.75" x14ac:dyDescent="0.4">
      <c r="B1" s="50"/>
      <c r="C1" s="11"/>
      <c r="D1" s="11"/>
      <c r="E1" s="11"/>
      <c r="F1" s="12"/>
      <c r="G1" s="13"/>
      <c r="H1" s="12"/>
      <c r="I1" s="12"/>
      <c r="J1" s="14"/>
      <c r="K1" s="14"/>
    </row>
    <row r="2" spans="1:13" ht="32.450000000000003" customHeight="1" x14ac:dyDescent="0.5">
      <c r="A2" s="161" t="str">
        <f>Summary!A2</f>
        <v>[Parish/School Name]</v>
      </c>
      <c r="B2" s="127"/>
      <c r="C2" s="127"/>
      <c r="D2" s="127"/>
      <c r="E2" s="127"/>
      <c r="F2" s="127"/>
      <c r="G2" s="127"/>
      <c r="H2" s="127"/>
      <c r="I2" s="127"/>
      <c r="J2" s="127"/>
      <c r="K2" s="127"/>
    </row>
    <row r="3" spans="1:13" ht="32.450000000000003" customHeight="1" x14ac:dyDescent="0.4">
      <c r="A3" s="162" t="s">
        <v>88</v>
      </c>
      <c r="B3" s="163"/>
      <c r="C3" s="163"/>
      <c r="D3" s="163"/>
      <c r="E3" s="163"/>
      <c r="F3" s="163"/>
      <c r="G3" s="163"/>
      <c r="H3" s="163"/>
      <c r="I3" s="163"/>
      <c r="J3" s="163"/>
      <c r="K3" s="163"/>
      <c r="L3" s="55"/>
    </row>
    <row r="4" spans="1:13" ht="23.1" customHeight="1" x14ac:dyDescent="0.3">
      <c r="A4" s="143" t="str">
        <f>Summary!A4</f>
        <v>[Date]</v>
      </c>
      <c r="B4" s="144"/>
      <c r="C4" s="144"/>
      <c r="D4" s="144"/>
      <c r="E4" s="144"/>
      <c r="F4" s="144"/>
      <c r="G4" s="144"/>
      <c r="H4" s="144"/>
      <c r="I4" s="144"/>
      <c r="J4" s="144"/>
      <c r="K4" s="144"/>
    </row>
    <row r="5" spans="1:13" ht="23.1" customHeight="1" x14ac:dyDescent="0.25"/>
    <row r="6" spans="1:13" ht="11.45" customHeight="1" x14ac:dyDescent="0.35">
      <c r="A6" s="34"/>
      <c r="B6" s="2"/>
      <c r="C6" s="2"/>
      <c r="D6" s="2"/>
      <c r="E6" s="2"/>
      <c r="F6" s="2"/>
      <c r="G6" s="2"/>
      <c r="H6" s="2"/>
      <c r="I6" s="2"/>
      <c r="J6" s="2"/>
      <c r="K6" s="2"/>
    </row>
    <row r="7" spans="1:13" ht="30.95" customHeight="1" x14ac:dyDescent="0.5">
      <c r="A7" s="153" t="s">
        <v>7</v>
      </c>
      <c r="B7" s="154"/>
      <c r="C7" s="154"/>
      <c r="D7" s="154"/>
      <c r="E7" s="154"/>
      <c r="F7" s="154"/>
      <c r="G7" s="154"/>
      <c r="H7" s="154"/>
      <c r="I7" s="154"/>
      <c r="J7" s="154"/>
      <c r="K7" s="154"/>
    </row>
    <row r="8" spans="1:13" s="29" customFormat="1" ht="95.45" customHeight="1" x14ac:dyDescent="0.35">
      <c r="A8" s="156" t="s">
        <v>80</v>
      </c>
      <c r="B8" s="160"/>
      <c r="C8" s="160"/>
      <c r="D8" s="160"/>
      <c r="E8" s="160"/>
      <c r="F8" s="160"/>
      <c r="G8" s="160"/>
      <c r="H8" s="160"/>
      <c r="I8" s="160"/>
      <c r="J8" s="160"/>
      <c r="K8" s="160"/>
    </row>
    <row r="9" spans="1:13" s="12" customFormat="1" ht="25.5" customHeight="1" x14ac:dyDescent="0.25">
      <c r="A9" s="145" t="s">
        <v>94</v>
      </c>
      <c r="B9" s="146"/>
      <c r="C9" s="146"/>
      <c r="D9" s="147"/>
      <c r="E9" s="147"/>
      <c r="F9" s="148" t="s">
        <v>91</v>
      </c>
      <c r="G9" s="149"/>
      <c r="H9" s="149"/>
      <c r="I9" s="149"/>
      <c r="J9" s="149"/>
      <c r="K9" s="150"/>
      <c r="L9" s="35"/>
    </row>
    <row r="10" spans="1:13" s="36" customFormat="1" ht="33.950000000000003" customHeight="1" x14ac:dyDescent="0.25">
      <c r="A10" s="92" t="s">
        <v>5</v>
      </c>
      <c r="B10" s="93" t="s">
        <v>15</v>
      </c>
      <c r="C10" s="93" t="s">
        <v>14</v>
      </c>
      <c r="D10" s="93" t="s">
        <v>13</v>
      </c>
      <c r="E10" s="92" t="s">
        <v>25</v>
      </c>
      <c r="F10" s="106" t="str">
        <f>'Parking Lot'!G10</f>
        <v>FY 23-24</v>
      </c>
      <c r="G10" s="106" t="str">
        <f>'Parking Lot'!H10</f>
        <v>FY 24-25</v>
      </c>
      <c r="H10" s="106" t="str">
        <f>'Parking Lot'!I10</f>
        <v>FY 25-26</v>
      </c>
      <c r="I10" s="106" t="str">
        <f>'Parking Lot'!J10</f>
        <v>FY 26-27</v>
      </c>
      <c r="J10" s="106" t="str">
        <f>'Parking Lot'!K10</f>
        <v>FY 27-28</v>
      </c>
      <c r="K10" s="106" t="s">
        <v>2</v>
      </c>
      <c r="M10" s="37"/>
    </row>
    <row r="11" spans="1:13" s="37" customFormat="1" ht="25.5" customHeight="1" x14ac:dyDescent="0.25">
      <c r="A11" s="94" t="s">
        <v>52</v>
      </c>
      <c r="B11" s="95" t="s">
        <v>63</v>
      </c>
      <c r="C11" s="107" t="s">
        <v>23</v>
      </c>
      <c r="D11" s="108">
        <v>60000</v>
      </c>
      <c r="E11" s="103"/>
      <c r="F11" s="72">
        <f>IF(F$10=$C11,$D11,0)</f>
        <v>0</v>
      </c>
      <c r="G11" s="72">
        <f>IF(G$10=$C11,$D11*1.03,0)</f>
        <v>61800</v>
      </c>
      <c r="H11" s="72">
        <f>IF(H$10=$C11,$D11*1.03*1.03,0)</f>
        <v>0</v>
      </c>
      <c r="I11" s="72">
        <f>IF(I$10=$C11,$D11*1.03*1.03*1.03*1.03,0)</f>
        <v>0</v>
      </c>
      <c r="J11" s="72">
        <f>IF(J$10=$C11,$D11*1.03*1.03*1.03*1.03,0)</f>
        <v>0</v>
      </c>
      <c r="K11" s="73">
        <f>SUM(F11:J11)</f>
        <v>61800</v>
      </c>
      <c r="L11" s="47"/>
    </row>
    <row r="12" spans="1:13" s="37" customFormat="1" ht="25.5" customHeight="1" x14ac:dyDescent="0.25">
      <c r="A12" s="94" t="s">
        <v>53</v>
      </c>
      <c r="B12" s="95" t="s">
        <v>64</v>
      </c>
      <c r="C12" s="107" t="s">
        <v>23</v>
      </c>
      <c r="D12" s="108">
        <v>40000</v>
      </c>
      <c r="E12" s="103"/>
      <c r="F12" s="72">
        <f t="shared" ref="F12:F24" si="0">IF(F$10=$C12,$D12,0)</f>
        <v>0</v>
      </c>
      <c r="G12" s="72">
        <f t="shared" ref="G12:G24" si="1">IF(G$10=$C12,$D12*1.03,0)</f>
        <v>41200</v>
      </c>
      <c r="H12" s="72">
        <f t="shared" ref="H12:H24" si="2">IF(H$10=$C12,$D12*1.03*1.03,0)</f>
        <v>0</v>
      </c>
      <c r="I12" s="72">
        <f t="shared" ref="I12:J24" si="3">IF(I$10=$C12,$D12*1.03*1.03*1.03*1.03,0)</f>
        <v>0</v>
      </c>
      <c r="J12" s="72">
        <f t="shared" si="3"/>
        <v>0</v>
      </c>
      <c r="K12" s="73">
        <f t="shared" ref="K12:K16" si="4">SUM(F12:J12)</f>
        <v>41200</v>
      </c>
      <c r="L12" s="47"/>
    </row>
    <row r="13" spans="1:13" s="37" customFormat="1" ht="25.5" customHeight="1" x14ac:dyDescent="0.25">
      <c r="A13" s="94" t="s">
        <v>66</v>
      </c>
      <c r="B13" s="95" t="s">
        <v>63</v>
      </c>
      <c r="C13" s="107" t="s">
        <v>23</v>
      </c>
      <c r="D13" s="108">
        <v>20000</v>
      </c>
      <c r="E13" s="103"/>
      <c r="F13" s="72">
        <f t="shared" si="0"/>
        <v>0</v>
      </c>
      <c r="G13" s="72">
        <f t="shared" si="1"/>
        <v>20600</v>
      </c>
      <c r="H13" s="72">
        <f t="shared" si="2"/>
        <v>0</v>
      </c>
      <c r="I13" s="72">
        <f t="shared" si="3"/>
        <v>0</v>
      </c>
      <c r="J13" s="72">
        <f t="shared" si="3"/>
        <v>0</v>
      </c>
      <c r="K13" s="73">
        <f t="shared" si="4"/>
        <v>20600</v>
      </c>
      <c r="L13" s="47"/>
    </row>
    <row r="14" spans="1:13" s="37" customFormat="1" ht="25.5" customHeight="1" x14ac:dyDescent="0.25">
      <c r="A14" s="94"/>
      <c r="B14" s="95"/>
      <c r="C14" s="107"/>
      <c r="D14" s="108"/>
      <c r="E14" s="103"/>
      <c r="F14" s="72">
        <f t="shared" si="0"/>
        <v>0</v>
      </c>
      <c r="G14" s="72">
        <f t="shared" si="1"/>
        <v>0</v>
      </c>
      <c r="H14" s="72">
        <f t="shared" si="2"/>
        <v>0</v>
      </c>
      <c r="I14" s="72">
        <f t="shared" si="3"/>
        <v>0</v>
      </c>
      <c r="J14" s="72">
        <f t="shared" si="3"/>
        <v>0</v>
      </c>
      <c r="K14" s="73">
        <f t="shared" si="4"/>
        <v>0</v>
      </c>
      <c r="L14" s="47"/>
    </row>
    <row r="15" spans="1:13" s="37" customFormat="1" ht="25.5" customHeight="1" x14ac:dyDescent="0.25">
      <c r="A15" s="94"/>
      <c r="B15" s="95"/>
      <c r="C15" s="107"/>
      <c r="D15" s="108"/>
      <c r="E15" s="103"/>
      <c r="F15" s="72">
        <f t="shared" si="0"/>
        <v>0</v>
      </c>
      <c r="G15" s="72">
        <f t="shared" si="1"/>
        <v>0</v>
      </c>
      <c r="H15" s="72">
        <f t="shared" si="2"/>
        <v>0</v>
      </c>
      <c r="I15" s="72">
        <f t="shared" si="3"/>
        <v>0</v>
      </c>
      <c r="J15" s="72">
        <f t="shared" si="3"/>
        <v>0</v>
      </c>
      <c r="K15" s="73">
        <f t="shared" si="4"/>
        <v>0</v>
      </c>
      <c r="L15" s="47"/>
    </row>
    <row r="16" spans="1:13" s="37" customFormat="1" ht="25.5" customHeight="1" x14ac:dyDescent="0.25">
      <c r="A16" s="94"/>
      <c r="B16" s="95"/>
      <c r="C16" s="107"/>
      <c r="D16" s="108"/>
      <c r="E16" s="103"/>
      <c r="F16" s="72">
        <f t="shared" si="0"/>
        <v>0</v>
      </c>
      <c r="G16" s="72">
        <f t="shared" si="1"/>
        <v>0</v>
      </c>
      <c r="H16" s="72">
        <f t="shared" si="2"/>
        <v>0</v>
      </c>
      <c r="I16" s="72">
        <f t="shared" si="3"/>
        <v>0</v>
      </c>
      <c r="J16" s="72">
        <f t="shared" si="3"/>
        <v>0</v>
      </c>
      <c r="K16" s="73">
        <f t="shared" si="4"/>
        <v>0</v>
      </c>
      <c r="L16" s="47"/>
    </row>
    <row r="17" spans="1:12" s="37" customFormat="1" ht="25.5" customHeight="1" x14ac:dyDescent="0.25">
      <c r="A17" s="94"/>
      <c r="B17" s="95"/>
      <c r="C17" s="107"/>
      <c r="D17" s="108"/>
      <c r="E17" s="103"/>
      <c r="F17" s="72">
        <f t="shared" si="0"/>
        <v>0</v>
      </c>
      <c r="G17" s="72">
        <f t="shared" si="1"/>
        <v>0</v>
      </c>
      <c r="H17" s="72">
        <f t="shared" si="2"/>
        <v>0</v>
      </c>
      <c r="I17" s="72">
        <f t="shared" si="3"/>
        <v>0</v>
      </c>
      <c r="J17" s="72">
        <f t="shared" si="3"/>
        <v>0</v>
      </c>
      <c r="K17" s="73">
        <f t="shared" ref="K17:K24" si="5">SUM(F17:J17)</f>
        <v>0</v>
      </c>
      <c r="L17" s="47"/>
    </row>
    <row r="18" spans="1:12" s="37" customFormat="1" ht="25.5" customHeight="1" x14ac:dyDescent="0.25">
      <c r="A18" s="94"/>
      <c r="B18" s="95"/>
      <c r="C18" s="107"/>
      <c r="D18" s="108"/>
      <c r="E18" s="103"/>
      <c r="F18" s="72">
        <f t="shared" si="0"/>
        <v>0</v>
      </c>
      <c r="G18" s="72">
        <f t="shared" si="1"/>
        <v>0</v>
      </c>
      <c r="H18" s="72">
        <f t="shared" si="2"/>
        <v>0</v>
      </c>
      <c r="I18" s="72">
        <f t="shared" si="3"/>
        <v>0</v>
      </c>
      <c r="J18" s="72">
        <f t="shared" si="3"/>
        <v>0</v>
      </c>
      <c r="K18" s="73">
        <f t="shared" si="5"/>
        <v>0</v>
      </c>
      <c r="L18" s="47"/>
    </row>
    <row r="19" spans="1:12" s="37" customFormat="1" ht="25.5" customHeight="1" x14ac:dyDescent="0.25">
      <c r="A19" s="94"/>
      <c r="B19" s="95"/>
      <c r="C19" s="107"/>
      <c r="D19" s="108"/>
      <c r="E19" s="103"/>
      <c r="F19" s="72">
        <f t="shared" si="0"/>
        <v>0</v>
      </c>
      <c r="G19" s="72">
        <f t="shared" si="1"/>
        <v>0</v>
      </c>
      <c r="H19" s="72">
        <f t="shared" si="2"/>
        <v>0</v>
      </c>
      <c r="I19" s="72">
        <f t="shared" si="3"/>
        <v>0</v>
      </c>
      <c r="J19" s="72">
        <f t="shared" si="3"/>
        <v>0</v>
      </c>
      <c r="K19" s="73">
        <f t="shared" si="5"/>
        <v>0</v>
      </c>
      <c r="L19" s="47"/>
    </row>
    <row r="20" spans="1:12" s="37" customFormat="1" ht="25.5" customHeight="1" x14ac:dyDescent="0.25">
      <c r="A20" s="94"/>
      <c r="B20" s="95"/>
      <c r="C20" s="107"/>
      <c r="D20" s="108"/>
      <c r="E20" s="103"/>
      <c r="F20" s="72">
        <f t="shared" si="0"/>
        <v>0</v>
      </c>
      <c r="G20" s="72">
        <f t="shared" si="1"/>
        <v>0</v>
      </c>
      <c r="H20" s="72">
        <f t="shared" si="2"/>
        <v>0</v>
      </c>
      <c r="I20" s="72">
        <f t="shared" si="3"/>
        <v>0</v>
      </c>
      <c r="J20" s="72">
        <f t="shared" si="3"/>
        <v>0</v>
      </c>
      <c r="K20" s="73">
        <f t="shared" si="5"/>
        <v>0</v>
      </c>
      <c r="L20" s="47"/>
    </row>
    <row r="21" spans="1:12" s="37" customFormat="1" ht="25.5" customHeight="1" x14ac:dyDescent="0.25">
      <c r="A21" s="94"/>
      <c r="B21" s="95"/>
      <c r="C21" s="107"/>
      <c r="D21" s="108"/>
      <c r="E21" s="103"/>
      <c r="F21" s="72">
        <f t="shared" si="0"/>
        <v>0</v>
      </c>
      <c r="G21" s="72">
        <f t="shared" si="1"/>
        <v>0</v>
      </c>
      <c r="H21" s="72">
        <f t="shared" si="2"/>
        <v>0</v>
      </c>
      <c r="I21" s="72">
        <f t="shared" si="3"/>
        <v>0</v>
      </c>
      <c r="J21" s="72">
        <f t="shared" si="3"/>
        <v>0</v>
      </c>
      <c r="K21" s="73">
        <f t="shared" si="5"/>
        <v>0</v>
      </c>
      <c r="L21" s="47"/>
    </row>
    <row r="22" spans="1:12" s="37" customFormat="1" ht="25.5" customHeight="1" x14ac:dyDescent="0.25">
      <c r="A22" s="94"/>
      <c r="B22" s="95"/>
      <c r="C22" s="107"/>
      <c r="D22" s="108"/>
      <c r="E22" s="103"/>
      <c r="F22" s="72">
        <f t="shared" si="0"/>
        <v>0</v>
      </c>
      <c r="G22" s="72">
        <f t="shared" si="1"/>
        <v>0</v>
      </c>
      <c r="H22" s="72">
        <f t="shared" si="2"/>
        <v>0</v>
      </c>
      <c r="I22" s="72">
        <f t="shared" si="3"/>
        <v>0</v>
      </c>
      <c r="J22" s="72">
        <f t="shared" si="3"/>
        <v>0</v>
      </c>
      <c r="K22" s="73">
        <f t="shared" si="5"/>
        <v>0</v>
      </c>
      <c r="L22" s="47"/>
    </row>
    <row r="23" spans="1:12" s="37" customFormat="1" ht="25.5" customHeight="1" x14ac:dyDescent="0.25">
      <c r="A23" s="94"/>
      <c r="B23" s="95"/>
      <c r="C23" s="107"/>
      <c r="D23" s="108"/>
      <c r="E23" s="103"/>
      <c r="F23" s="72">
        <f t="shared" si="0"/>
        <v>0</v>
      </c>
      <c r="G23" s="72">
        <f t="shared" si="1"/>
        <v>0</v>
      </c>
      <c r="H23" s="72">
        <f t="shared" si="2"/>
        <v>0</v>
      </c>
      <c r="I23" s="72">
        <f t="shared" si="3"/>
        <v>0</v>
      </c>
      <c r="J23" s="72">
        <f t="shared" si="3"/>
        <v>0</v>
      </c>
      <c r="K23" s="73">
        <f t="shared" si="5"/>
        <v>0</v>
      </c>
      <c r="L23" s="47"/>
    </row>
    <row r="24" spans="1:12" s="37" customFormat="1" ht="25.5" customHeight="1" x14ac:dyDescent="0.25">
      <c r="A24" s="94"/>
      <c r="B24" s="95"/>
      <c r="C24" s="107"/>
      <c r="D24" s="108"/>
      <c r="E24" s="103"/>
      <c r="F24" s="72">
        <f t="shared" si="0"/>
        <v>0</v>
      </c>
      <c r="G24" s="72">
        <f t="shared" si="1"/>
        <v>0</v>
      </c>
      <c r="H24" s="72">
        <f t="shared" si="2"/>
        <v>0</v>
      </c>
      <c r="I24" s="72">
        <f t="shared" si="3"/>
        <v>0</v>
      </c>
      <c r="J24" s="72">
        <f t="shared" si="3"/>
        <v>0</v>
      </c>
      <c r="K24" s="73">
        <f t="shared" si="5"/>
        <v>0</v>
      </c>
      <c r="L24" s="47"/>
    </row>
    <row r="25" spans="1:12" s="37" customFormat="1" ht="25.5" customHeight="1" x14ac:dyDescent="0.25">
      <c r="A25" s="79" t="s">
        <v>77</v>
      </c>
      <c r="B25" s="80"/>
      <c r="C25" s="81"/>
      <c r="D25" s="81"/>
      <c r="E25" s="82"/>
      <c r="F25" s="76">
        <f t="shared" ref="F25:K25" si="6">SUM(F11:F24)</f>
        <v>0</v>
      </c>
      <c r="G25" s="76">
        <f t="shared" si="6"/>
        <v>123600</v>
      </c>
      <c r="H25" s="76">
        <f t="shared" si="6"/>
        <v>0</v>
      </c>
      <c r="I25" s="76">
        <f t="shared" si="6"/>
        <v>0</v>
      </c>
      <c r="J25" s="76">
        <f t="shared" si="6"/>
        <v>0</v>
      </c>
      <c r="K25" s="76">
        <f t="shared" si="6"/>
        <v>123600</v>
      </c>
      <c r="L25" s="47"/>
    </row>
    <row r="27" spans="1:12" x14ac:dyDescent="0.25">
      <c r="A27" s="15" t="s">
        <v>70</v>
      </c>
    </row>
  </sheetData>
  <mergeCells count="7">
    <mergeCell ref="F9:K9"/>
    <mergeCell ref="A9:E9"/>
    <mergeCell ref="A2:K2"/>
    <mergeCell ref="A3:K3"/>
    <mergeCell ref="A4:K4"/>
    <mergeCell ref="A7:K7"/>
    <mergeCell ref="A8:K8"/>
  </mergeCells>
  <phoneticPr fontId="5" type="noConversion"/>
  <conditionalFormatting sqref="F11:K24">
    <cfRule type="cellIs" dxfId="2" priority="1" operator="lessThan">
      <formula>1</formula>
    </cfRule>
  </conditionalFormatting>
  <printOptions horizontalCentered="1"/>
  <pageMargins left="0.5" right="0.5" top="0.5" bottom="0.5" header="0.3" footer="0.3"/>
  <pageSetup paperSize="3" scale="94" fitToHeight="0" orientation="landscape"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Sheet1!$B$10:$B$15</xm:f>
          </x14:formula1>
          <xm:sqref>C11:C24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
  <sheetViews>
    <sheetView showGridLines="0" zoomScale="75" zoomScaleNormal="75" workbookViewId="0">
      <selection activeCell="A7" sqref="A7:K7"/>
    </sheetView>
  </sheetViews>
  <sheetFormatPr defaultColWidth="9.140625" defaultRowHeight="15" x14ac:dyDescent="0.25"/>
  <cols>
    <col min="1" max="1" width="42.28515625" style="15" customWidth="1"/>
    <col min="2" max="2" width="26.85546875" style="14" customWidth="1"/>
    <col min="3" max="3" width="14.5703125" style="16" customWidth="1"/>
    <col min="4" max="4" width="15.140625" style="17" customWidth="1"/>
    <col min="5" max="5" width="52.140625" style="17" customWidth="1"/>
    <col min="6" max="10" width="11.85546875" style="17" customWidth="1"/>
    <col min="11" max="11" width="11.85546875" style="16" customWidth="1"/>
    <col min="12" max="12" width="69.42578125" style="26" customWidth="1"/>
    <col min="13" max="16384" width="9.140625" style="14"/>
  </cols>
  <sheetData>
    <row r="1" spans="1:13" ht="27.75" x14ac:dyDescent="0.4">
      <c r="B1" s="50"/>
      <c r="C1" s="11"/>
      <c r="D1" s="11"/>
      <c r="E1" s="11"/>
      <c r="F1" s="12"/>
      <c r="G1" s="13"/>
      <c r="H1" s="12"/>
      <c r="I1" s="12"/>
      <c r="J1" s="14"/>
      <c r="K1" s="14"/>
    </row>
    <row r="2" spans="1:13" ht="32.450000000000003" customHeight="1" x14ac:dyDescent="0.5">
      <c r="A2" s="161" t="str">
        <f>Summary!A2</f>
        <v>[Parish/School Name]</v>
      </c>
      <c r="B2" s="127"/>
      <c r="C2" s="127"/>
      <c r="D2" s="127"/>
      <c r="E2" s="127"/>
      <c r="F2" s="127"/>
      <c r="G2" s="127"/>
      <c r="H2" s="127"/>
      <c r="I2" s="127"/>
      <c r="J2" s="127"/>
      <c r="K2" s="127"/>
    </row>
    <row r="3" spans="1:13" ht="32.450000000000003" customHeight="1" x14ac:dyDescent="0.4">
      <c r="A3" s="162" t="s">
        <v>88</v>
      </c>
      <c r="B3" s="163"/>
      <c r="C3" s="163"/>
      <c r="D3" s="163"/>
      <c r="E3" s="163"/>
      <c r="F3" s="163"/>
      <c r="G3" s="163"/>
      <c r="H3" s="163"/>
      <c r="I3" s="163"/>
      <c r="J3" s="163"/>
      <c r="K3" s="163"/>
      <c r="L3" s="55"/>
    </row>
    <row r="4" spans="1:13" ht="23.1" customHeight="1" x14ac:dyDescent="0.3">
      <c r="A4" s="143" t="str">
        <f>Summary!A4</f>
        <v>[Date]</v>
      </c>
      <c r="B4" s="144"/>
      <c r="C4" s="144"/>
      <c r="D4" s="144"/>
      <c r="E4" s="144"/>
      <c r="F4" s="144"/>
      <c r="G4" s="144"/>
      <c r="H4" s="144"/>
      <c r="I4" s="144"/>
      <c r="J4" s="144"/>
      <c r="K4" s="144"/>
    </row>
    <row r="5" spans="1:13" ht="23.1" customHeight="1" x14ac:dyDescent="0.25"/>
    <row r="6" spans="1:13" ht="11.45" customHeight="1" x14ac:dyDescent="0.35">
      <c r="A6" s="34"/>
      <c r="B6" s="2"/>
      <c r="C6" s="2"/>
      <c r="D6" s="2"/>
      <c r="E6" s="2"/>
      <c r="F6" s="2"/>
      <c r="G6" s="2"/>
      <c r="H6" s="2"/>
      <c r="I6" s="2"/>
      <c r="J6" s="2"/>
      <c r="K6" s="2"/>
    </row>
    <row r="7" spans="1:13" ht="30.95" customHeight="1" x14ac:dyDescent="0.5">
      <c r="A7" s="153" t="s">
        <v>29</v>
      </c>
      <c r="B7" s="154"/>
      <c r="C7" s="154"/>
      <c r="D7" s="154"/>
      <c r="E7" s="154"/>
      <c r="F7" s="154"/>
      <c r="G7" s="154"/>
      <c r="H7" s="154"/>
      <c r="I7" s="154"/>
      <c r="J7" s="154"/>
      <c r="K7" s="154"/>
    </row>
    <row r="8" spans="1:13" s="29" customFormat="1" ht="95.45" customHeight="1" x14ac:dyDescent="0.35">
      <c r="A8" s="156" t="s">
        <v>79</v>
      </c>
      <c r="B8" s="160"/>
      <c r="C8" s="160"/>
      <c r="D8" s="160"/>
      <c r="E8" s="160"/>
      <c r="F8" s="160"/>
      <c r="G8" s="160"/>
      <c r="H8" s="160"/>
      <c r="I8" s="160"/>
      <c r="J8" s="160"/>
      <c r="K8" s="160"/>
    </row>
    <row r="9" spans="1:13" s="12" customFormat="1" ht="25.5" customHeight="1" x14ac:dyDescent="0.25">
      <c r="A9" s="145" t="s">
        <v>96</v>
      </c>
      <c r="B9" s="146"/>
      <c r="C9" s="146"/>
      <c r="D9" s="147"/>
      <c r="E9" s="147"/>
      <c r="F9" s="148" t="s">
        <v>91</v>
      </c>
      <c r="G9" s="149"/>
      <c r="H9" s="149"/>
      <c r="I9" s="149"/>
      <c r="J9" s="149"/>
      <c r="K9" s="150"/>
      <c r="L9" s="35"/>
    </row>
    <row r="10" spans="1:13" s="36" customFormat="1" ht="33.950000000000003" customHeight="1" x14ac:dyDescent="0.25">
      <c r="A10" s="92" t="s">
        <v>5</v>
      </c>
      <c r="B10" s="93" t="s">
        <v>15</v>
      </c>
      <c r="C10" s="93" t="s">
        <v>14</v>
      </c>
      <c r="D10" s="93" t="s">
        <v>13</v>
      </c>
      <c r="E10" s="92" t="s">
        <v>25</v>
      </c>
      <c r="F10" s="106" t="str">
        <f>'Parking Lot'!G10</f>
        <v>FY 23-24</v>
      </c>
      <c r="G10" s="106" t="str">
        <f>'Parking Lot'!H10</f>
        <v>FY 24-25</v>
      </c>
      <c r="H10" s="106" t="str">
        <f>'Parking Lot'!I10</f>
        <v>FY 25-26</v>
      </c>
      <c r="I10" s="106" t="str">
        <f>'Parking Lot'!J10</f>
        <v>FY 26-27</v>
      </c>
      <c r="J10" s="106" t="str">
        <f>'Parking Lot'!K10</f>
        <v>FY 27-28</v>
      </c>
      <c r="K10" s="106" t="s">
        <v>2</v>
      </c>
      <c r="M10" s="37"/>
    </row>
    <row r="11" spans="1:13" s="37" customFormat="1" ht="25.5" customHeight="1" x14ac:dyDescent="0.25">
      <c r="A11" s="94" t="s">
        <v>48</v>
      </c>
      <c r="B11" s="95" t="s">
        <v>71</v>
      </c>
      <c r="C11" s="107" t="s">
        <v>23</v>
      </c>
      <c r="D11" s="108">
        <v>10000</v>
      </c>
      <c r="E11" s="103"/>
      <c r="F11" s="72">
        <f>IF(F$10=$C11,$D11,0)</f>
        <v>0</v>
      </c>
      <c r="G11" s="72">
        <f>IF(G$10=$C11,$D11*1.03,0)</f>
        <v>10300</v>
      </c>
      <c r="H11" s="72">
        <f>IF(H$10=$C11,$D11*1.03*1.03,0)</f>
        <v>0</v>
      </c>
      <c r="I11" s="72">
        <f>IF(I$10=$C11,$D11*1.03*1.03*1.03*1.03,0)</f>
        <v>0</v>
      </c>
      <c r="J11" s="72">
        <f>IF(J$10=$C11,$D11*1.03*1.03*1.03*1.03,0)</f>
        <v>0</v>
      </c>
      <c r="K11" s="73">
        <f>SUM(F11:J11)</f>
        <v>10300</v>
      </c>
      <c r="L11" s="47"/>
    </row>
    <row r="12" spans="1:13" s="37" customFormat="1" ht="25.5" customHeight="1" x14ac:dyDescent="0.25">
      <c r="A12" s="94" t="s">
        <v>3</v>
      </c>
      <c r="B12" s="95" t="s">
        <v>72</v>
      </c>
      <c r="C12" s="107" t="s">
        <v>22</v>
      </c>
      <c r="D12" s="108">
        <v>20000</v>
      </c>
      <c r="E12" s="103"/>
      <c r="F12" s="72">
        <f t="shared" ref="F12:F24" si="0">IF(F$10=$C12,$D12,0)</f>
        <v>20000</v>
      </c>
      <c r="G12" s="72">
        <f t="shared" ref="G12:G24" si="1">IF(G$10=$C12,$D12*1.03,0)</f>
        <v>0</v>
      </c>
      <c r="H12" s="72">
        <f t="shared" ref="H12:H24" si="2">IF(H$10=$C12,$D12*1.03*1.03,0)</f>
        <v>0</v>
      </c>
      <c r="I12" s="72">
        <f t="shared" ref="I12:J24" si="3">IF(I$10=$C12,$D12*1.03*1.03*1.03*1.03,0)</f>
        <v>0</v>
      </c>
      <c r="J12" s="72">
        <f t="shared" si="3"/>
        <v>0</v>
      </c>
      <c r="K12" s="73">
        <f t="shared" ref="K12:K14" si="4">SUM(F12:J12)</f>
        <v>20000</v>
      </c>
      <c r="L12" s="47"/>
    </row>
    <row r="13" spans="1:13" s="37" customFormat="1" ht="25.5" customHeight="1" x14ac:dyDescent="0.25">
      <c r="A13" s="94"/>
      <c r="B13" s="95"/>
      <c r="C13" s="107"/>
      <c r="D13" s="108"/>
      <c r="E13" s="103"/>
      <c r="F13" s="72">
        <f t="shared" si="0"/>
        <v>0</v>
      </c>
      <c r="G13" s="72">
        <f t="shared" si="1"/>
        <v>0</v>
      </c>
      <c r="H13" s="72">
        <f t="shared" si="2"/>
        <v>0</v>
      </c>
      <c r="I13" s="72">
        <f t="shared" si="3"/>
        <v>0</v>
      </c>
      <c r="J13" s="72">
        <f t="shared" si="3"/>
        <v>0</v>
      </c>
      <c r="K13" s="73">
        <f t="shared" si="4"/>
        <v>0</v>
      </c>
      <c r="L13" s="47"/>
    </row>
    <row r="14" spans="1:13" s="37" customFormat="1" ht="25.5" customHeight="1" x14ac:dyDescent="0.25">
      <c r="A14" s="94"/>
      <c r="B14" s="95"/>
      <c r="C14" s="107"/>
      <c r="D14" s="108"/>
      <c r="E14" s="103"/>
      <c r="F14" s="72">
        <f t="shared" si="0"/>
        <v>0</v>
      </c>
      <c r="G14" s="72">
        <f t="shared" si="1"/>
        <v>0</v>
      </c>
      <c r="H14" s="72">
        <f t="shared" si="2"/>
        <v>0</v>
      </c>
      <c r="I14" s="72">
        <f t="shared" si="3"/>
        <v>0</v>
      </c>
      <c r="J14" s="72">
        <f t="shared" si="3"/>
        <v>0</v>
      </c>
      <c r="K14" s="73">
        <f t="shared" si="4"/>
        <v>0</v>
      </c>
      <c r="L14" s="47"/>
    </row>
    <row r="15" spans="1:13" s="37" customFormat="1" ht="25.5" customHeight="1" x14ac:dyDescent="0.25">
      <c r="A15" s="94"/>
      <c r="B15" s="95"/>
      <c r="C15" s="107"/>
      <c r="D15" s="108"/>
      <c r="E15" s="103"/>
      <c r="F15" s="72">
        <f t="shared" si="0"/>
        <v>0</v>
      </c>
      <c r="G15" s="72">
        <f t="shared" si="1"/>
        <v>0</v>
      </c>
      <c r="H15" s="72">
        <f t="shared" si="2"/>
        <v>0</v>
      </c>
      <c r="I15" s="72">
        <f t="shared" si="3"/>
        <v>0</v>
      </c>
      <c r="J15" s="72">
        <f t="shared" si="3"/>
        <v>0</v>
      </c>
      <c r="K15" s="73">
        <f t="shared" ref="K15:K24" si="5">SUM(F15:J15)</f>
        <v>0</v>
      </c>
      <c r="L15" s="47"/>
    </row>
    <row r="16" spans="1:13" s="37" customFormat="1" ht="25.5" customHeight="1" x14ac:dyDescent="0.25">
      <c r="A16" s="94"/>
      <c r="B16" s="95"/>
      <c r="C16" s="107"/>
      <c r="D16" s="108"/>
      <c r="E16" s="103"/>
      <c r="F16" s="72">
        <f t="shared" si="0"/>
        <v>0</v>
      </c>
      <c r="G16" s="72">
        <f t="shared" si="1"/>
        <v>0</v>
      </c>
      <c r="H16" s="72">
        <f t="shared" si="2"/>
        <v>0</v>
      </c>
      <c r="I16" s="72">
        <f t="shared" si="3"/>
        <v>0</v>
      </c>
      <c r="J16" s="72">
        <f t="shared" si="3"/>
        <v>0</v>
      </c>
      <c r="K16" s="73">
        <f t="shared" si="5"/>
        <v>0</v>
      </c>
      <c r="L16" s="47"/>
    </row>
    <row r="17" spans="1:12" s="37" customFormat="1" ht="25.5" customHeight="1" x14ac:dyDescent="0.25">
      <c r="A17" s="94"/>
      <c r="B17" s="95"/>
      <c r="C17" s="107"/>
      <c r="D17" s="108"/>
      <c r="E17" s="103"/>
      <c r="F17" s="72">
        <f t="shared" si="0"/>
        <v>0</v>
      </c>
      <c r="G17" s="72">
        <f t="shared" si="1"/>
        <v>0</v>
      </c>
      <c r="H17" s="72">
        <f t="shared" si="2"/>
        <v>0</v>
      </c>
      <c r="I17" s="72">
        <f t="shared" si="3"/>
        <v>0</v>
      </c>
      <c r="J17" s="72">
        <f t="shared" si="3"/>
        <v>0</v>
      </c>
      <c r="K17" s="73">
        <f t="shared" si="5"/>
        <v>0</v>
      </c>
      <c r="L17" s="47"/>
    </row>
    <row r="18" spans="1:12" s="37" customFormat="1" ht="25.5" customHeight="1" x14ac:dyDescent="0.25">
      <c r="A18" s="94"/>
      <c r="B18" s="95"/>
      <c r="C18" s="107"/>
      <c r="D18" s="108"/>
      <c r="E18" s="103"/>
      <c r="F18" s="72">
        <f t="shared" si="0"/>
        <v>0</v>
      </c>
      <c r="G18" s="72">
        <f t="shared" si="1"/>
        <v>0</v>
      </c>
      <c r="H18" s="72">
        <f t="shared" si="2"/>
        <v>0</v>
      </c>
      <c r="I18" s="72">
        <f t="shared" si="3"/>
        <v>0</v>
      </c>
      <c r="J18" s="72">
        <f t="shared" si="3"/>
        <v>0</v>
      </c>
      <c r="K18" s="73">
        <f t="shared" si="5"/>
        <v>0</v>
      </c>
      <c r="L18" s="47"/>
    </row>
    <row r="19" spans="1:12" s="37" customFormat="1" ht="25.5" customHeight="1" x14ac:dyDescent="0.25">
      <c r="A19" s="94"/>
      <c r="B19" s="95"/>
      <c r="C19" s="107"/>
      <c r="D19" s="108"/>
      <c r="E19" s="103"/>
      <c r="F19" s="72">
        <f t="shared" si="0"/>
        <v>0</v>
      </c>
      <c r="G19" s="72">
        <f t="shared" si="1"/>
        <v>0</v>
      </c>
      <c r="H19" s="72">
        <f t="shared" si="2"/>
        <v>0</v>
      </c>
      <c r="I19" s="72">
        <f t="shared" si="3"/>
        <v>0</v>
      </c>
      <c r="J19" s="72">
        <f t="shared" si="3"/>
        <v>0</v>
      </c>
      <c r="K19" s="73">
        <f t="shared" si="5"/>
        <v>0</v>
      </c>
      <c r="L19" s="47"/>
    </row>
    <row r="20" spans="1:12" s="37" customFormat="1" ht="25.5" customHeight="1" x14ac:dyDescent="0.25">
      <c r="A20" s="94"/>
      <c r="B20" s="95"/>
      <c r="C20" s="107"/>
      <c r="D20" s="108"/>
      <c r="E20" s="103"/>
      <c r="F20" s="72">
        <f t="shared" si="0"/>
        <v>0</v>
      </c>
      <c r="G20" s="72">
        <f t="shared" si="1"/>
        <v>0</v>
      </c>
      <c r="H20" s="72">
        <f t="shared" si="2"/>
        <v>0</v>
      </c>
      <c r="I20" s="72">
        <f t="shared" si="3"/>
        <v>0</v>
      </c>
      <c r="J20" s="72">
        <f t="shared" si="3"/>
        <v>0</v>
      </c>
      <c r="K20" s="73">
        <f t="shared" si="5"/>
        <v>0</v>
      </c>
      <c r="L20" s="47"/>
    </row>
    <row r="21" spans="1:12" s="37" customFormat="1" ht="25.5" customHeight="1" x14ac:dyDescent="0.25">
      <c r="A21" s="94"/>
      <c r="B21" s="95"/>
      <c r="C21" s="107"/>
      <c r="D21" s="108"/>
      <c r="E21" s="103"/>
      <c r="F21" s="72">
        <f t="shared" si="0"/>
        <v>0</v>
      </c>
      <c r="G21" s="72">
        <f t="shared" si="1"/>
        <v>0</v>
      </c>
      <c r="H21" s="72">
        <f t="shared" si="2"/>
        <v>0</v>
      </c>
      <c r="I21" s="72">
        <f t="shared" si="3"/>
        <v>0</v>
      </c>
      <c r="J21" s="72">
        <f t="shared" si="3"/>
        <v>0</v>
      </c>
      <c r="K21" s="73">
        <f t="shared" si="5"/>
        <v>0</v>
      </c>
      <c r="L21" s="47"/>
    </row>
    <row r="22" spans="1:12" s="37" customFormat="1" ht="25.5" customHeight="1" x14ac:dyDescent="0.25">
      <c r="A22" s="94"/>
      <c r="B22" s="95"/>
      <c r="C22" s="107"/>
      <c r="D22" s="108"/>
      <c r="E22" s="103"/>
      <c r="F22" s="72">
        <f t="shared" si="0"/>
        <v>0</v>
      </c>
      <c r="G22" s="72">
        <f t="shared" si="1"/>
        <v>0</v>
      </c>
      <c r="H22" s="72">
        <f t="shared" si="2"/>
        <v>0</v>
      </c>
      <c r="I22" s="72">
        <f t="shared" si="3"/>
        <v>0</v>
      </c>
      <c r="J22" s="72">
        <f t="shared" si="3"/>
        <v>0</v>
      </c>
      <c r="K22" s="73">
        <f t="shared" si="5"/>
        <v>0</v>
      </c>
      <c r="L22" s="47"/>
    </row>
    <row r="23" spans="1:12" s="37" customFormat="1" ht="25.5" customHeight="1" x14ac:dyDescent="0.25">
      <c r="A23" s="94"/>
      <c r="B23" s="95"/>
      <c r="C23" s="107"/>
      <c r="D23" s="108"/>
      <c r="E23" s="103"/>
      <c r="F23" s="72">
        <f t="shared" si="0"/>
        <v>0</v>
      </c>
      <c r="G23" s="72">
        <f t="shared" si="1"/>
        <v>0</v>
      </c>
      <c r="H23" s="72">
        <f t="shared" si="2"/>
        <v>0</v>
      </c>
      <c r="I23" s="72">
        <f t="shared" si="3"/>
        <v>0</v>
      </c>
      <c r="J23" s="72">
        <f t="shared" si="3"/>
        <v>0</v>
      </c>
      <c r="K23" s="73">
        <f t="shared" si="5"/>
        <v>0</v>
      </c>
      <c r="L23" s="47"/>
    </row>
    <row r="24" spans="1:12" s="37" customFormat="1" ht="25.5" customHeight="1" x14ac:dyDescent="0.25">
      <c r="A24" s="94"/>
      <c r="B24" s="95"/>
      <c r="C24" s="107"/>
      <c r="D24" s="108"/>
      <c r="E24" s="103"/>
      <c r="F24" s="72">
        <f t="shared" si="0"/>
        <v>0</v>
      </c>
      <c r="G24" s="72">
        <f t="shared" si="1"/>
        <v>0</v>
      </c>
      <c r="H24" s="72">
        <f t="shared" si="2"/>
        <v>0</v>
      </c>
      <c r="I24" s="72">
        <f t="shared" si="3"/>
        <v>0</v>
      </c>
      <c r="J24" s="72">
        <f t="shared" si="3"/>
        <v>0</v>
      </c>
      <c r="K24" s="73">
        <f t="shared" si="5"/>
        <v>0</v>
      </c>
      <c r="L24" s="47"/>
    </row>
    <row r="25" spans="1:12" s="37" customFormat="1" ht="25.5" customHeight="1" x14ac:dyDescent="0.25">
      <c r="A25" s="83" t="s">
        <v>77</v>
      </c>
      <c r="B25" s="84"/>
      <c r="C25" s="85"/>
      <c r="D25" s="86"/>
      <c r="E25" s="77"/>
      <c r="F25" s="76">
        <f t="shared" ref="F25:K25" si="6">SUM(F11:F24)</f>
        <v>20000</v>
      </c>
      <c r="G25" s="76">
        <f t="shared" si="6"/>
        <v>10300</v>
      </c>
      <c r="H25" s="76">
        <f t="shared" si="6"/>
        <v>0</v>
      </c>
      <c r="I25" s="76">
        <f t="shared" si="6"/>
        <v>0</v>
      </c>
      <c r="J25" s="76">
        <f t="shared" si="6"/>
        <v>0</v>
      </c>
      <c r="K25" s="76">
        <f t="shared" si="6"/>
        <v>30300</v>
      </c>
      <c r="L25" s="47"/>
    </row>
    <row r="27" spans="1:12" x14ac:dyDescent="0.25">
      <c r="A27" s="15" t="s">
        <v>70</v>
      </c>
    </row>
  </sheetData>
  <mergeCells count="7">
    <mergeCell ref="A9:E9"/>
    <mergeCell ref="F9:K9"/>
    <mergeCell ref="A2:K2"/>
    <mergeCell ref="A3:K3"/>
    <mergeCell ref="A4:K4"/>
    <mergeCell ref="A7:K7"/>
    <mergeCell ref="A8:K8"/>
  </mergeCells>
  <conditionalFormatting sqref="F11:K25">
    <cfRule type="cellIs" dxfId="1" priority="1" operator="lessThan">
      <formula>1</formula>
    </cfRule>
  </conditionalFormatting>
  <printOptions horizontalCentered="1"/>
  <pageMargins left="0.5" right="0.5" top="0.5" bottom="0.5" header="0.3" footer="0.3"/>
  <pageSetup paperSize="3" scale="94" fitToHeight="0" orientation="landscape" horizontalDpi="4294967293"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F63589-ECE5-475B-8BA6-84CF7DB64481}">
          <x14:formula1>
            <xm:f>Sheet1!$B$10:$B$15</xm:f>
          </x14:formula1>
          <xm:sqref>C11:C24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65FF-357D-4EE0-9510-72FC45B05561}">
  <sheetPr>
    <pageSetUpPr fitToPage="1"/>
  </sheetPr>
  <dimension ref="A1:M27"/>
  <sheetViews>
    <sheetView showGridLines="0" zoomScale="75" zoomScaleNormal="75" workbookViewId="0">
      <selection activeCell="A3" sqref="A3:K3"/>
    </sheetView>
  </sheetViews>
  <sheetFormatPr defaultColWidth="9.140625" defaultRowHeight="15" x14ac:dyDescent="0.25"/>
  <cols>
    <col min="1" max="1" width="42.28515625" style="15" customWidth="1"/>
    <col min="2" max="2" width="26.85546875" style="14" customWidth="1"/>
    <col min="3" max="3" width="14.5703125" style="16" customWidth="1"/>
    <col min="4" max="4" width="15.140625" style="17" customWidth="1"/>
    <col min="5" max="5" width="52.140625" style="17" customWidth="1"/>
    <col min="6" max="10" width="11.85546875" style="17" customWidth="1"/>
    <col min="11" max="11" width="11.85546875" style="16" customWidth="1"/>
    <col min="12" max="12" width="69.42578125" style="26" customWidth="1"/>
    <col min="13" max="16384" width="9.140625" style="14"/>
  </cols>
  <sheetData>
    <row r="1" spans="1:13" ht="27.75" x14ac:dyDescent="0.4">
      <c r="B1" s="50"/>
      <c r="C1" s="11"/>
      <c r="D1" s="11"/>
      <c r="E1" s="11"/>
      <c r="F1" s="12"/>
      <c r="G1" s="13"/>
      <c r="H1" s="12"/>
      <c r="I1" s="12"/>
      <c r="J1" s="14"/>
      <c r="K1" s="14"/>
    </row>
    <row r="2" spans="1:13" ht="32.450000000000003" customHeight="1" x14ac:dyDescent="0.5">
      <c r="A2" s="161" t="str">
        <f>Summary!A2</f>
        <v>[Parish/School Name]</v>
      </c>
      <c r="B2" s="127"/>
      <c r="C2" s="127"/>
      <c r="D2" s="127"/>
      <c r="E2" s="127"/>
      <c r="F2" s="127"/>
      <c r="G2" s="127"/>
      <c r="H2" s="127"/>
      <c r="I2" s="127"/>
      <c r="J2" s="127"/>
      <c r="K2" s="127"/>
    </row>
    <row r="3" spans="1:13" ht="32.450000000000003" customHeight="1" x14ac:dyDescent="0.4">
      <c r="A3" s="162" t="s">
        <v>88</v>
      </c>
      <c r="B3" s="163"/>
      <c r="C3" s="163"/>
      <c r="D3" s="163"/>
      <c r="E3" s="163"/>
      <c r="F3" s="163"/>
      <c r="G3" s="163"/>
      <c r="H3" s="163"/>
      <c r="I3" s="163"/>
      <c r="J3" s="163"/>
      <c r="K3" s="163"/>
      <c r="L3" s="55"/>
    </row>
    <row r="4" spans="1:13" ht="23.1" customHeight="1" x14ac:dyDescent="0.3">
      <c r="A4" s="143" t="str">
        <f>Summary!A4</f>
        <v>[Date]</v>
      </c>
      <c r="B4" s="144"/>
      <c r="C4" s="144"/>
      <c r="D4" s="144"/>
      <c r="E4" s="144"/>
      <c r="F4" s="144"/>
      <c r="G4" s="144"/>
      <c r="H4" s="144"/>
      <c r="I4" s="144"/>
      <c r="J4" s="144"/>
      <c r="K4" s="144"/>
    </row>
    <row r="5" spans="1:13" ht="23.1" customHeight="1" x14ac:dyDescent="0.25"/>
    <row r="6" spans="1:13" ht="11.45" customHeight="1" x14ac:dyDescent="0.35">
      <c r="A6" s="34"/>
      <c r="B6" s="2"/>
      <c r="C6" s="2"/>
      <c r="D6" s="2"/>
      <c r="E6" s="2"/>
      <c r="F6" s="2"/>
      <c r="G6" s="2"/>
      <c r="H6" s="2"/>
      <c r="I6" s="2"/>
      <c r="J6" s="2"/>
      <c r="K6" s="2"/>
    </row>
    <row r="7" spans="1:13" ht="30.95" customHeight="1" x14ac:dyDescent="0.5">
      <c r="A7" s="153" t="s">
        <v>32</v>
      </c>
      <c r="B7" s="154"/>
      <c r="C7" s="154"/>
      <c r="D7" s="154"/>
      <c r="E7" s="154"/>
      <c r="F7" s="154"/>
      <c r="G7" s="154"/>
      <c r="H7" s="154"/>
      <c r="I7" s="154"/>
      <c r="J7" s="154"/>
      <c r="K7" s="154"/>
    </row>
    <row r="8" spans="1:13" s="29" customFormat="1" ht="95.45" customHeight="1" x14ac:dyDescent="0.35">
      <c r="A8" s="156" t="s">
        <v>78</v>
      </c>
      <c r="B8" s="160"/>
      <c r="C8" s="160"/>
      <c r="D8" s="160"/>
      <c r="E8" s="160"/>
      <c r="F8" s="160"/>
      <c r="G8" s="160"/>
      <c r="H8" s="160"/>
      <c r="I8" s="160"/>
      <c r="J8" s="160"/>
      <c r="K8" s="160"/>
    </row>
    <row r="9" spans="1:13" s="12" customFormat="1" ht="25.5" customHeight="1" x14ac:dyDescent="0.25">
      <c r="A9" s="145" t="s">
        <v>89</v>
      </c>
      <c r="B9" s="146"/>
      <c r="C9" s="146"/>
      <c r="D9" s="147"/>
      <c r="E9" s="147"/>
      <c r="F9" s="148" t="s">
        <v>91</v>
      </c>
      <c r="G9" s="149"/>
      <c r="H9" s="149"/>
      <c r="I9" s="149"/>
      <c r="J9" s="149"/>
      <c r="K9" s="150"/>
      <c r="L9" s="35"/>
    </row>
    <row r="10" spans="1:13" s="36" customFormat="1" ht="33.950000000000003" customHeight="1" x14ac:dyDescent="0.25">
      <c r="A10" s="92" t="s">
        <v>5</v>
      </c>
      <c r="B10" s="93" t="s">
        <v>15</v>
      </c>
      <c r="C10" s="93" t="s">
        <v>14</v>
      </c>
      <c r="D10" s="93" t="s">
        <v>13</v>
      </c>
      <c r="E10" s="92" t="s">
        <v>25</v>
      </c>
      <c r="F10" s="106" t="str">
        <f>'Parking Lot'!G10</f>
        <v>FY 23-24</v>
      </c>
      <c r="G10" s="106" t="str">
        <f>'Parking Lot'!H10</f>
        <v>FY 24-25</v>
      </c>
      <c r="H10" s="106" t="str">
        <f>'Parking Lot'!I10</f>
        <v>FY 25-26</v>
      </c>
      <c r="I10" s="106" t="str">
        <f>'Parking Lot'!J10</f>
        <v>FY 26-27</v>
      </c>
      <c r="J10" s="106" t="str">
        <f>'Parking Lot'!K10</f>
        <v>FY 27-28</v>
      </c>
      <c r="K10" s="106" t="s">
        <v>2</v>
      </c>
      <c r="M10" s="37"/>
    </row>
    <row r="11" spans="1:13" s="37" customFormat="1" ht="25.5" customHeight="1" x14ac:dyDescent="0.25">
      <c r="A11" s="94" t="s">
        <v>76</v>
      </c>
      <c r="B11" s="95" t="s">
        <v>73</v>
      </c>
      <c r="C11" s="107" t="s">
        <v>23</v>
      </c>
      <c r="D11" s="108">
        <v>70000</v>
      </c>
      <c r="E11" s="103"/>
      <c r="F11" s="72">
        <f>IF(F$10=$C11,$D11,0)</f>
        <v>0</v>
      </c>
      <c r="G11" s="72">
        <f>IF(G$10=$C11,$D11*1.03,0)</f>
        <v>72100</v>
      </c>
      <c r="H11" s="72">
        <f>IF(H$10=$C11,$D11*1.03*1.03,0)</f>
        <v>0</v>
      </c>
      <c r="I11" s="72">
        <f>IF(I$10=$C11,$D11*1.03*1.03*1.03*1.03,0)</f>
        <v>0</v>
      </c>
      <c r="J11" s="72">
        <f>IF(J$10=$C11,$D11*1.03*1.03*1.03*1.03,0)</f>
        <v>0</v>
      </c>
      <c r="K11" s="73">
        <f>SUM(F11:J11)</f>
        <v>72100</v>
      </c>
      <c r="L11" s="47"/>
    </row>
    <row r="12" spans="1:13" s="37" customFormat="1" ht="25.5" customHeight="1" x14ac:dyDescent="0.25">
      <c r="A12" s="94" t="s">
        <v>75</v>
      </c>
      <c r="B12" s="95" t="s">
        <v>74</v>
      </c>
      <c r="C12" s="107" t="s">
        <v>33</v>
      </c>
      <c r="D12" s="108">
        <v>40000</v>
      </c>
      <c r="E12" s="103"/>
      <c r="F12" s="72">
        <f t="shared" ref="F12:F24" si="0">IF(F$10=$C12,$D12,0)</f>
        <v>0</v>
      </c>
      <c r="G12" s="72">
        <f t="shared" ref="G12:G24" si="1">IF(G$10=$C12,$D12*1.03,0)</f>
        <v>0</v>
      </c>
      <c r="H12" s="72">
        <f t="shared" ref="H12:H24" si="2">IF(H$10=$C12,$D12*1.03*1.03,0)</f>
        <v>42436</v>
      </c>
      <c r="I12" s="72">
        <f t="shared" ref="I12:J24" si="3">IF(I$10=$C12,$D12*1.03*1.03*1.03*1.03,0)</f>
        <v>0</v>
      </c>
      <c r="J12" s="72">
        <f t="shared" si="3"/>
        <v>0</v>
      </c>
      <c r="K12" s="73">
        <f t="shared" ref="K12:K24" si="4">SUM(F12:J12)</f>
        <v>42436</v>
      </c>
      <c r="L12" s="47"/>
    </row>
    <row r="13" spans="1:13" s="37" customFormat="1" ht="25.5" customHeight="1" x14ac:dyDescent="0.25">
      <c r="A13" s="94"/>
      <c r="B13" s="95"/>
      <c r="C13" s="107"/>
      <c r="D13" s="108"/>
      <c r="E13" s="103"/>
      <c r="F13" s="72">
        <f t="shared" si="0"/>
        <v>0</v>
      </c>
      <c r="G13" s="72">
        <f t="shared" si="1"/>
        <v>0</v>
      </c>
      <c r="H13" s="72">
        <f t="shared" si="2"/>
        <v>0</v>
      </c>
      <c r="I13" s="72">
        <f t="shared" si="3"/>
        <v>0</v>
      </c>
      <c r="J13" s="72">
        <f t="shared" si="3"/>
        <v>0</v>
      </c>
      <c r="K13" s="73">
        <f t="shared" si="4"/>
        <v>0</v>
      </c>
      <c r="L13" s="47"/>
    </row>
    <row r="14" spans="1:13" s="37" customFormat="1" ht="25.5" customHeight="1" x14ac:dyDescent="0.25">
      <c r="A14" s="94"/>
      <c r="B14" s="95"/>
      <c r="C14" s="107"/>
      <c r="D14" s="108"/>
      <c r="E14" s="103"/>
      <c r="F14" s="72">
        <f t="shared" si="0"/>
        <v>0</v>
      </c>
      <c r="G14" s="72">
        <f t="shared" si="1"/>
        <v>0</v>
      </c>
      <c r="H14" s="72">
        <f t="shared" si="2"/>
        <v>0</v>
      </c>
      <c r="I14" s="72">
        <f t="shared" si="3"/>
        <v>0</v>
      </c>
      <c r="J14" s="72">
        <f t="shared" si="3"/>
        <v>0</v>
      </c>
      <c r="K14" s="73">
        <f t="shared" si="4"/>
        <v>0</v>
      </c>
      <c r="L14" s="47"/>
    </row>
    <row r="15" spans="1:13" s="37" customFormat="1" ht="25.5" customHeight="1" x14ac:dyDescent="0.25">
      <c r="A15" s="94"/>
      <c r="B15" s="95"/>
      <c r="C15" s="107"/>
      <c r="D15" s="108"/>
      <c r="E15" s="103"/>
      <c r="F15" s="72">
        <f t="shared" si="0"/>
        <v>0</v>
      </c>
      <c r="G15" s="72">
        <f t="shared" si="1"/>
        <v>0</v>
      </c>
      <c r="H15" s="72">
        <f t="shared" si="2"/>
        <v>0</v>
      </c>
      <c r="I15" s="72">
        <f t="shared" si="3"/>
        <v>0</v>
      </c>
      <c r="J15" s="72">
        <f t="shared" si="3"/>
        <v>0</v>
      </c>
      <c r="K15" s="73">
        <f t="shared" si="4"/>
        <v>0</v>
      </c>
      <c r="L15" s="47"/>
    </row>
    <row r="16" spans="1:13" s="37" customFormat="1" ht="25.5" customHeight="1" x14ac:dyDescent="0.25">
      <c r="A16" s="94"/>
      <c r="B16" s="95"/>
      <c r="C16" s="107"/>
      <c r="D16" s="108"/>
      <c r="E16" s="103"/>
      <c r="F16" s="72">
        <f t="shared" si="0"/>
        <v>0</v>
      </c>
      <c r="G16" s="72">
        <f t="shared" si="1"/>
        <v>0</v>
      </c>
      <c r="H16" s="72">
        <f t="shared" si="2"/>
        <v>0</v>
      </c>
      <c r="I16" s="72">
        <f t="shared" si="3"/>
        <v>0</v>
      </c>
      <c r="J16" s="72">
        <f t="shared" si="3"/>
        <v>0</v>
      </c>
      <c r="K16" s="73">
        <f t="shared" ref="K16:K21" si="5">SUM(F16:J16)</f>
        <v>0</v>
      </c>
      <c r="L16" s="47"/>
    </row>
    <row r="17" spans="1:12" s="37" customFormat="1" ht="25.5" customHeight="1" x14ac:dyDescent="0.25">
      <c r="A17" s="94"/>
      <c r="B17" s="95"/>
      <c r="C17" s="107"/>
      <c r="D17" s="108"/>
      <c r="E17" s="103"/>
      <c r="F17" s="72">
        <f t="shared" si="0"/>
        <v>0</v>
      </c>
      <c r="G17" s="72">
        <f t="shared" si="1"/>
        <v>0</v>
      </c>
      <c r="H17" s="72">
        <f t="shared" si="2"/>
        <v>0</v>
      </c>
      <c r="I17" s="72">
        <f t="shared" si="3"/>
        <v>0</v>
      </c>
      <c r="J17" s="72">
        <f t="shared" si="3"/>
        <v>0</v>
      </c>
      <c r="K17" s="73">
        <f t="shared" si="5"/>
        <v>0</v>
      </c>
      <c r="L17" s="47"/>
    </row>
    <row r="18" spans="1:12" s="37" customFormat="1" ht="25.5" customHeight="1" x14ac:dyDescent="0.25">
      <c r="A18" s="94"/>
      <c r="B18" s="95"/>
      <c r="C18" s="107"/>
      <c r="D18" s="108"/>
      <c r="E18" s="103"/>
      <c r="F18" s="72">
        <f t="shared" si="0"/>
        <v>0</v>
      </c>
      <c r="G18" s="72">
        <f t="shared" si="1"/>
        <v>0</v>
      </c>
      <c r="H18" s="72">
        <f t="shared" si="2"/>
        <v>0</v>
      </c>
      <c r="I18" s="72">
        <f t="shared" si="3"/>
        <v>0</v>
      </c>
      <c r="J18" s="72">
        <f t="shared" si="3"/>
        <v>0</v>
      </c>
      <c r="K18" s="73">
        <f t="shared" si="5"/>
        <v>0</v>
      </c>
      <c r="L18" s="47"/>
    </row>
    <row r="19" spans="1:12" s="37" customFormat="1" ht="25.5" customHeight="1" x14ac:dyDescent="0.25">
      <c r="A19" s="94"/>
      <c r="B19" s="95"/>
      <c r="C19" s="107"/>
      <c r="D19" s="108"/>
      <c r="E19" s="103"/>
      <c r="F19" s="72">
        <f t="shared" si="0"/>
        <v>0</v>
      </c>
      <c r="G19" s="72">
        <f t="shared" si="1"/>
        <v>0</v>
      </c>
      <c r="H19" s="72">
        <f t="shared" si="2"/>
        <v>0</v>
      </c>
      <c r="I19" s="72">
        <f t="shared" si="3"/>
        <v>0</v>
      </c>
      <c r="J19" s="72">
        <f t="shared" si="3"/>
        <v>0</v>
      </c>
      <c r="K19" s="73">
        <f t="shared" si="5"/>
        <v>0</v>
      </c>
      <c r="L19" s="47"/>
    </row>
    <row r="20" spans="1:12" s="37" customFormat="1" ht="25.5" customHeight="1" x14ac:dyDescent="0.25">
      <c r="A20" s="94"/>
      <c r="B20" s="95"/>
      <c r="C20" s="107"/>
      <c r="D20" s="108"/>
      <c r="E20" s="103"/>
      <c r="F20" s="72">
        <f t="shared" si="0"/>
        <v>0</v>
      </c>
      <c r="G20" s="72">
        <f t="shared" si="1"/>
        <v>0</v>
      </c>
      <c r="H20" s="72">
        <f t="shared" si="2"/>
        <v>0</v>
      </c>
      <c r="I20" s="72">
        <f t="shared" si="3"/>
        <v>0</v>
      </c>
      <c r="J20" s="72">
        <f t="shared" si="3"/>
        <v>0</v>
      </c>
      <c r="K20" s="73">
        <f t="shared" si="5"/>
        <v>0</v>
      </c>
      <c r="L20" s="47"/>
    </row>
    <row r="21" spans="1:12" s="37" customFormat="1" ht="25.5" customHeight="1" x14ac:dyDescent="0.25">
      <c r="A21" s="94"/>
      <c r="B21" s="95"/>
      <c r="C21" s="107"/>
      <c r="D21" s="108"/>
      <c r="E21" s="103"/>
      <c r="F21" s="72">
        <f t="shared" si="0"/>
        <v>0</v>
      </c>
      <c r="G21" s="72">
        <f t="shared" si="1"/>
        <v>0</v>
      </c>
      <c r="H21" s="72">
        <f t="shared" si="2"/>
        <v>0</v>
      </c>
      <c r="I21" s="72">
        <f t="shared" si="3"/>
        <v>0</v>
      </c>
      <c r="J21" s="72">
        <f t="shared" si="3"/>
        <v>0</v>
      </c>
      <c r="K21" s="73">
        <f t="shared" si="5"/>
        <v>0</v>
      </c>
      <c r="L21" s="47"/>
    </row>
    <row r="22" spans="1:12" s="37" customFormat="1" ht="25.5" customHeight="1" x14ac:dyDescent="0.25">
      <c r="A22" s="94"/>
      <c r="B22" s="95"/>
      <c r="C22" s="107"/>
      <c r="D22" s="108"/>
      <c r="E22" s="103"/>
      <c r="F22" s="72">
        <f t="shared" si="0"/>
        <v>0</v>
      </c>
      <c r="G22" s="72">
        <f t="shared" si="1"/>
        <v>0</v>
      </c>
      <c r="H22" s="72">
        <f t="shared" si="2"/>
        <v>0</v>
      </c>
      <c r="I22" s="72">
        <f t="shared" si="3"/>
        <v>0</v>
      </c>
      <c r="J22" s="72">
        <f t="shared" si="3"/>
        <v>0</v>
      </c>
      <c r="K22" s="73">
        <f t="shared" si="4"/>
        <v>0</v>
      </c>
      <c r="L22" s="47"/>
    </row>
    <row r="23" spans="1:12" s="37" customFormat="1" ht="25.5" customHeight="1" x14ac:dyDescent="0.25">
      <c r="A23" s="94"/>
      <c r="B23" s="95"/>
      <c r="C23" s="107"/>
      <c r="D23" s="108"/>
      <c r="E23" s="103"/>
      <c r="F23" s="72">
        <f t="shared" si="0"/>
        <v>0</v>
      </c>
      <c r="G23" s="72">
        <f t="shared" si="1"/>
        <v>0</v>
      </c>
      <c r="H23" s="72">
        <f t="shared" si="2"/>
        <v>0</v>
      </c>
      <c r="I23" s="72">
        <f t="shared" si="3"/>
        <v>0</v>
      </c>
      <c r="J23" s="72">
        <f t="shared" si="3"/>
        <v>0</v>
      </c>
      <c r="K23" s="73">
        <f t="shared" si="4"/>
        <v>0</v>
      </c>
      <c r="L23" s="47"/>
    </row>
    <row r="24" spans="1:12" s="37" customFormat="1" ht="25.5" customHeight="1" x14ac:dyDescent="0.25">
      <c r="A24" s="94"/>
      <c r="B24" s="95"/>
      <c r="C24" s="107"/>
      <c r="D24" s="108"/>
      <c r="E24" s="103"/>
      <c r="F24" s="72">
        <f t="shared" si="0"/>
        <v>0</v>
      </c>
      <c r="G24" s="72">
        <f t="shared" si="1"/>
        <v>0</v>
      </c>
      <c r="H24" s="72">
        <f t="shared" si="2"/>
        <v>0</v>
      </c>
      <c r="I24" s="72">
        <f t="shared" si="3"/>
        <v>0</v>
      </c>
      <c r="J24" s="72">
        <f t="shared" si="3"/>
        <v>0</v>
      </c>
      <c r="K24" s="73">
        <f t="shared" si="4"/>
        <v>0</v>
      </c>
      <c r="L24" s="47"/>
    </row>
    <row r="25" spans="1:12" s="37" customFormat="1" ht="25.5" customHeight="1" x14ac:dyDescent="0.25">
      <c r="A25" s="83" t="s">
        <v>4</v>
      </c>
      <c r="B25" s="84"/>
      <c r="C25" s="85"/>
      <c r="D25" s="86"/>
      <c r="E25" s="77"/>
      <c r="F25" s="76">
        <f t="shared" ref="F25:K25" si="6">SUM(F11:F24)</f>
        <v>0</v>
      </c>
      <c r="G25" s="76">
        <f t="shared" si="6"/>
        <v>72100</v>
      </c>
      <c r="H25" s="76">
        <f t="shared" si="6"/>
        <v>42436</v>
      </c>
      <c r="I25" s="76">
        <f t="shared" si="6"/>
        <v>0</v>
      </c>
      <c r="J25" s="76">
        <f t="shared" si="6"/>
        <v>0</v>
      </c>
      <c r="K25" s="76">
        <f t="shared" si="6"/>
        <v>114536</v>
      </c>
      <c r="L25" s="47"/>
    </row>
    <row r="27" spans="1:12" x14ac:dyDescent="0.25">
      <c r="A27" s="15" t="s">
        <v>70</v>
      </c>
    </row>
  </sheetData>
  <mergeCells count="7">
    <mergeCell ref="A9:E9"/>
    <mergeCell ref="F9:K9"/>
    <mergeCell ref="A2:K2"/>
    <mergeCell ref="A7:K7"/>
    <mergeCell ref="A8:K8"/>
    <mergeCell ref="A3:K3"/>
    <mergeCell ref="A4:K4"/>
  </mergeCells>
  <conditionalFormatting sqref="F11:K25">
    <cfRule type="cellIs" dxfId="0" priority="1" operator="lessThan">
      <formula>1</formula>
    </cfRule>
  </conditionalFormatting>
  <printOptions horizontalCentered="1"/>
  <pageMargins left="0.5" right="0.5" top="0.5" bottom="0.5" header="0.3" footer="0.3"/>
  <pageSetup paperSize="3" scale="94" fitToHeight="0" orientation="landscape" horizontalDpi="4294967293" verticalDpi="1200" r:id="rId1"/>
  <ignoredErrors>
    <ignoredError sqref="B4:K4 B3:K3"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06665F-9031-4755-A490-D690C971C018}">
          <x14:formula1>
            <xm:f>Sheet1!$B$10:$B$15</xm:f>
          </x14:formula1>
          <xm:sqref>C11:C24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
  <sheetViews>
    <sheetView workbookViewId="0">
      <selection activeCell="B16" sqref="B16"/>
    </sheetView>
  </sheetViews>
  <sheetFormatPr defaultRowHeight="15" x14ac:dyDescent="0.25"/>
  <cols>
    <col min="2" max="2" width="27.28515625" bestFit="1" customWidth="1"/>
    <col min="3" max="3" width="12.140625" customWidth="1"/>
    <col min="8" max="8" width="11.7109375" bestFit="1" customWidth="1"/>
    <col min="9" max="9" width="10.140625" bestFit="1" customWidth="1"/>
  </cols>
  <sheetData>
    <row r="1" spans="2:9" x14ac:dyDescent="0.25">
      <c r="B1" s="3"/>
      <c r="C1" t="s">
        <v>26</v>
      </c>
      <c r="D1" t="s">
        <v>27</v>
      </c>
      <c r="E1" t="s">
        <v>12</v>
      </c>
      <c r="F1" t="s">
        <v>28</v>
      </c>
      <c r="G1" t="s">
        <v>7</v>
      </c>
      <c r="H1" t="s">
        <v>29</v>
      </c>
      <c r="I1" s="20" t="s">
        <v>2</v>
      </c>
    </row>
    <row r="2" spans="2:9" x14ac:dyDescent="0.25">
      <c r="B2" t="s">
        <v>19</v>
      </c>
      <c r="C2" s="10" t="e">
        <f>SUMIF(Roofs!#REF!,$B2,Roofs!$G$11:$G$26)</f>
        <v>#REF!</v>
      </c>
      <c r="D2" s="10" t="e">
        <f>SUMIF('Building Envelope'!#REF!,$B2,'Building Envelope'!$F$11:$F$26)</f>
        <v>#REF!</v>
      </c>
      <c r="E2" s="10" t="e">
        <f>SUMIF(HVAC!#REF!,$B2,HVAC!$J$11:$J$34)</f>
        <v>#REF!</v>
      </c>
      <c r="F2" s="10" t="e">
        <f>SUMIF('Parking Lot'!#REF!,$B2,'Parking Lot'!$G$11:$G$25)</f>
        <v>#REF!</v>
      </c>
      <c r="G2" s="10" t="e">
        <f>SUMIF(Security!#REF!,$B2,Security!$F$11:$F$25)</f>
        <v>#REF!</v>
      </c>
      <c r="H2" s="10">
        <f>SUMIF('Loss Control'!$E$9:$E$24,$B2,'Loss Control'!$H$9:$H$24)</f>
        <v>0</v>
      </c>
      <c r="I2" s="19" t="e">
        <f>SUM(C2:H2)</f>
        <v>#REF!</v>
      </c>
    </row>
    <row r="3" spans="2:9" x14ac:dyDescent="0.25">
      <c r="B3" t="s">
        <v>16</v>
      </c>
      <c r="C3" s="10" t="e">
        <f>SUMIF(Roofs!#REF!,$B3,Roofs!$G$11:$G$26)</f>
        <v>#REF!</v>
      </c>
      <c r="D3" s="10" t="e">
        <f>SUMIF('Building Envelope'!#REF!,$B3,'Building Envelope'!$F$11:$F$26)</f>
        <v>#REF!</v>
      </c>
      <c r="E3" s="10" t="e">
        <f>SUMIF(HVAC!#REF!,$B3,HVAC!$J$11:$J$34)</f>
        <v>#REF!</v>
      </c>
      <c r="F3" s="10" t="e">
        <f>SUMIF('Parking Lot'!#REF!,$B3,'Parking Lot'!$G$11:$G$25)</f>
        <v>#REF!</v>
      </c>
      <c r="G3" s="10" t="e">
        <f>SUMIF(Security!#REF!,$B3,Security!$F$11:$F$25)</f>
        <v>#REF!</v>
      </c>
      <c r="H3" s="10">
        <f>SUMIF('Loss Control'!$E$9:$E$24,$B3,'Loss Control'!$H$9:$H$24)</f>
        <v>0</v>
      </c>
      <c r="I3" s="19" t="e">
        <f t="shared" ref="I3:I7" si="0">SUM(C3:H3)</f>
        <v>#REF!</v>
      </c>
    </row>
    <row r="4" spans="2:9" x14ac:dyDescent="0.25">
      <c r="B4" t="s">
        <v>17</v>
      </c>
      <c r="C4" s="10" t="e">
        <f>SUMIF(Roofs!#REF!,$B4,Roofs!$G$11:$G$26)</f>
        <v>#REF!</v>
      </c>
      <c r="D4" s="10" t="e">
        <f>SUMIF('Building Envelope'!#REF!,$B4,'Building Envelope'!$F$11:$F$26)</f>
        <v>#REF!</v>
      </c>
      <c r="E4" s="10" t="e">
        <f>SUMIF(HVAC!#REF!,$B4,HVAC!$J$11:$J$34)</f>
        <v>#REF!</v>
      </c>
      <c r="F4" s="10" t="e">
        <f>SUMIF('Parking Lot'!#REF!,$B4,'Parking Lot'!$G$11:$G$25)</f>
        <v>#REF!</v>
      </c>
      <c r="G4" s="10" t="e">
        <f>SUMIF(Security!#REF!,$B4,Security!$F$11:$F$25)</f>
        <v>#REF!</v>
      </c>
      <c r="H4" s="10">
        <f>SUMIF('Loss Control'!$E$9:$E$24,$B4,'Loss Control'!$H$9:$H$24)</f>
        <v>0</v>
      </c>
      <c r="I4" s="19" t="e">
        <f t="shared" si="0"/>
        <v>#REF!</v>
      </c>
    </row>
    <row r="5" spans="2:9" x14ac:dyDescent="0.25">
      <c r="B5" t="s">
        <v>18</v>
      </c>
      <c r="C5" s="10" t="e">
        <f>SUMIF(Roofs!#REF!,$B5,Roofs!$G$11:$G$26)</f>
        <v>#REF!</v>
      </c>
      <c r="D5" s="10" t="e">
        <f>SUMIF('Building Envelope'!#REF!,$B5,'Building Envelope'!$F$11:$F$26)</f>
        <v>#REF!</v>
      </c>
      <c r="E5" s="10" t="e">
        <f>SUMIF(HVAC!#REF!,$B5,HVAC!$J$11:$J$34)</f>
        <v>#REF!</v>
      </c>
      <c r="F5" s="10" t="e">
        <f>SUMIF('Parking Lot'!#REF!,$B5,'Parking Lot'!$G$11:$G$25)</f>
        <v>#REF!</v>
      </c>
      <c r="G5" s="10" t="e">
        <f>SUMIF(Security!#REF!,$B5,Security!$F$11:$F$25)</f>
        <v>#REF!</v>
      </c>
      <c r="H5" s="10">
        <f>SUMIF('Loss Control'!$E$9:$E$24,$B5,'Loss Control'!$H$9:$H$24)</f>
        <v>0</v>
      </c>
      <c r="I5" s="19" t="e">
        <f t="shared" si="0"/>
        <v>#REF!</v>
      </c>
    </row>
    <row r="6" spans="2:9" x14ac:dyDescent="0.25">
      <c r="B6" t="s">
        <v>20</v>
      </c>
      <c r="C6" s="10" t="e">
        <f>SUMIF(Roofs!#REF!,$B6,Roofs!$G$11:$G$26)</f>
        <v>#REF!</v>
      </c>
      <c r="D6" s="10" t="e">
        <f>SUMIF('Building Envelope'!#REF!,$B6,'Building Envelope'!$F$11:$F$26)</f>
        <v>#REF!</v>
      </c>
      <c r="E6" s="10" t="e">
        <f>SUMIF(HVAC!#REF!,$B6,HVAC!$J$11:$J$34)</f>
        <v>#REF!</v>
      </c>
      <c r="F6" s="10" t="e">
        <f>SUMIF('Parking Lot'!#REF!,$B6,'Parking Lot'!$G$11:$G$25)</f>
        <v>#REF!</v>
      </c>
      <c r="G6" s="10" t="e">
        <f>SUMIF(Security!#REF!,$B6,Security!$F$11:$F$25)</f>
        <v>#REF!</v>
      </c>
      <c r="H6" s="10">
        <f>SUMIF('Loss Control'!$E$9:$E$24,$B6,'Loss Control'!$H$9:$H$24)</f>
        <v>0</v>
      </c>
      <c r="I6" s="19" t="e">
        <f t="shared" si="0"/>
        <v>#REF!</v>
      </c>
    </row>
    <row r="7" spans="2:9" x14ac:dyDescent="0.25">
      <c r="B7" t="s">
        <v>21</v>
      </c>
      <c r="C7" s="10" t="e">
        <f>SUMIF(Roofs!#REF!,$B7,Roofs!$G$11:$G$26)</f>
        <v>#REF!</v>
      </c>
      <c r="D7" s="10" t="e">
        <f>SUMIF('Building Envelope'!#REF!,$B7,'Building Envelope'!$F$11:$F$26)</f>
        <v>#REF!</v>
      </c>
      <c r="E7" s="10" t="e">
        <f>SUMIF(HVAC!#REF!,$B7,HVAC!$J$11:$J$34)</f>
        <v>#REF!</v>
      </c>
      <c r="F7" s="10" t="e">
        <f>SUMIF('Parking Lot'!#REF!,$B7,'Parking Lot'!$G$11:$G$25)</f>
        <v>#REF!</v>
      </c>
      <c r="G7" s="10" t="e">
        <f>SUMIF(Security!#REF!,$B7,Security!$F$11:$F$25)</f>
        <v>#REF!</v>
      </c>
      <c r="H7" s="10">
        <f>SUMIF('Loss Control'!$E$9:$E$24,$B7,'Loss Control'!$H$9:$H$24)</f>
        <v>0</v>
      </c>
      <c r="I7" s="19" t="e">
        <f t="shared" si="0"/>
        <v>#REF!</v>
      </c>
    </row>
    <row r="8" spans="2:9" x14ac:dyDescent="0.25">
      <c r="B8" s="18" t="str">
        <f>B11</f>
        <v>FY 23-24</v>
      </c>
      <c r="C8" s="19" t="e">
        <f>SUM(C2:C7)</f>
        <v>#REF!</v>
      </c>
      <c r="D8" s="19" t="e">
        <f t="shared" ref="D8:I8" si="1">SUM(D2:D7)</f>
        <v>#REF!</v>
      </c>
      <c r="E8" s="19" t="e">
        <f t="shared" si="1"/>
        <v>#REF!</v>
      </c>
      <c r="F8" s="19" t="e">
        <f t="shared" si="1"/>
        <v>#REF!</v>
      </c>
      <c r="G8" s="19" t="e">
        <f t="shared" si="1"/>
        <v>#REF!</v>
      </c>
      <c r="H8" s="19">
        <f t="shared" si="1"/>
        <v>0</v>
      </c>
      <c r="I8" s="19" t="e">
        <f t="shared" si="1"/>
        <v>#REF!</v>
      </c>
    </row>
    <row r="11" spans="2:9" x14ac:dyDescent="0.25">
      <c r="B11" t="s">
        <v>22</v>
      </c>
      <c r="D11" t="s">
        <v>24</v>
      </c>
    </row>
    <row r="12" spans="2:9" x14ac:dyDescent="0.25">
      <c r="B12" t="s">
        <v>23</v>
      </c>
    </row>
    <row r="13" spans="2:9" x14ac:dyDescent="0.25">
      <c r="B13" t="s">
        <v>33</v>
      </c>
    </row>
    <row r="14" spans="2:9" x14ac:dyDescent="0.25">
      <c r="B14" t="s">
        <v>34</v>
      </c>
      <c r="F14" t="s">
        <v>41</v>
      </c>
      <c r="G14" t="s">
        <v>24</v>
      </c>
    </row>
    <row r="15" spans="2:9" x14ac:dyDescent="0.25">
      <c r="B15" t="s">
        <v>46</v>
      </c>
      <c r="F15" t="s">
        <v>42</v>
      </c>
    </row>
    <row r="16" spans="2:9" x14ac:dyDescent="0.25">
      <c r="F16" t="s">
        <v>43</v>
      </c>
    </row>
    <row r="17" spans="6:6" x14ac:dyDescent="0.25">
      <c r="F17" t="s">
        <v>44</v>
      </c>
    </row>
    <row r="18" spans="6:6" x14ac:dyDescent="0.25">
      <c r="F18" t="s">
        <v>45</v>
      </c>
    </row>
    <row r="19" spans="6:6" x14ac:dyDescent="0.25">
      <c r="F19" t="s">
        <v>32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Roofs</vt:lpstr>
      <vt:lpstr>Building Envelope</vt:lpstr>
      <vt:lpstr>HVAC</vt:lpstr>
      <vt:lpstr>Parking Lot</vt:lpstr>
      <vt:lpstr>Security</vt:lpstr>
      <vt:lpstr>Loss Control</vt:lpstr>
      <vt:lpstr>Other</vt:lpstr>
      <vt:lpstr>Sheet1</vt:lpstr>
      <vt:lpstr>Name</vt:lpstr>
      <vt:lpstr>HVAC!Print_Titles</vt:lpstr>
    </vt:vector>
  </TitlesOfParts>
  <Company>Diocese of Orlando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Capital Plan</dc:subject>
  <dc:creator>Rick Baker</dc:creator>
  <dc:description>Formulas by Adrian J. Mayer
Contact amayer@orlandodiocese.org or 407-246-4932</dc:description>
  <cp:lastModifiedBy>Scott Fergerson</cp:lastModifiedBy>
  <cp:lastPrinted>2023-04-17T13:35:25Z</cp:lastPrinted>
  <dcterms:created xsi:type="dcterms:W3CDTF">2019-10-22T14:21:10Z</dcterms:created>
  <dcterms:modified xsi:type="dcterms:W3CDTF">2023-06-29T18:55:56Z</dcterms:modified>
  <cp:category/>
  <cp:contentStatus/>
</cp:coreProperties>
</file>